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joelfranciscopavachipol/Downloads/"/>
    </mc:Choice>
  </mc:AlternateContent>
  <xr:revisionPtr revIDLastSave="0" documentId="13_ncr:1_{1FAA9B7C-55AE-B648-8947-AD1024133D24}" xr6:coauthVersionLast="47" xr6:coauthVersionMax="47" xr10:uidLastSave="{00000000-0000-0000-0000-000000000000}"/>
  <bookViews>
    <workbookView xWindow="0" yWindow="500" windowWidth="28800" windowHeight="1618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2" l="1"/>
  <c r="N16" i="22"/>
  <c r="I17" i="10" l="1"/>
  <c r="L17" i="10"/>
  <c r="N17" i="10"/>
  <c r="A17" i="10"/>
  <c r="N14" i="10"/>
  <c r="I15" i="10"/>
  <c r="I16" i="10"/>
  <c r="L16" i="10"/>
  <c r="N16" i="10"/>
  <c r="A16" i="10"/>
  <c r="E14" i="22"/>
  <c r="N15" i="10" l="1"/>
  <c r="N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I27" i="24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/>
  <c r="J25" i="24" s="1"/>
  <c r="D25" i="24"/>
  <c r="C25" i="24"/>
  <c r="A25" i="24"/>
  <c r="E24" i="24"/>
  <c r="I24" i="24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I22" i="24"/>
  <c r="J22" i="24" s="1"/>
  <c r="D22" i="24"/>
  <c r="C22" i="24"/>
  <c r="A22" i="24"/>
  <c r="E21" i="24"/>
  <c r="I21" i="24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H16" i="24" s="1"/>
  <c r="I16" i="24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26" i="22"/>
  <c r="C26" i="22"/>
  <c r="D26" i="22"/>
  <c r="E26" i="22"/>
  <c r="C14" i="22"/>
  <c r="D14" i="22"/>
  <c r="A14" i="22"/>
  <c r="B10" i="22"/>
  <c r="B36" i="22" s="1"/>
  <c r="L8" i="22"/>
  <c r="H8" i="22"/>
  <c r="E8" i="22"/>
  <c r="N27" i="22"/>
  <c r="M27" i="22"/>
  <c r="K27" i="22"/>
  <c r="G27" i="22"/>
  <c r="F27" i="22"/>
  <c r="B37" i="10"/>
  <c r="M28" i="10"/>
  <c r="K28" i="10"/>
  <c r="G28" i="10"/>
  <c r="F28" i="10"/>
  <c r="E28" i="10"/>
  <c r="L15" i="10"/>
  <c r="L14" i="10"/>
  <c r="I14" i="10"/>
  <c r="L15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L15" i="24"/>
  <c r="L16" i="24"/>
  <c r="L19" i="24"/>
  <c r="L20" i="24"/>
  <c r="L21" i="24"/>
  <c r="L24" i="24"/>
  <c r="L25" i="24"/>
  <c r="L26" i="24"/>
  <c r="H19" i="24"/>
  <c r="H20" i="24"/>
  <c r="H21" i="24"/>
  <c r="H24" i="24"/>
  <c r="H25" i="24"/>
  <c r="H26" i="24"/>
  <c r="L19" i="23"/>
  <c r="L22" i="23"/>
  <c r="L25" i="23"/>
  <c r="H18" i="23"/>
  <c r="H19" i="23"/>
  <c r="H22" i="23"/>
  <c r="H24" i="23"/>
  <c r="H25" i="23"/>
  <c r="H14" i="25" l="1"/>
  <c r="I17" i="24"/>
  <c r="J17" i="24" s="1"/>
  <c r="H16" i="23"/>
  <c r="I15" i="25"/>
  <c r="J15" i="25" s="1"/>
  <c r="L28" i="10"/>
  <c r="L17" i="25"/>
  <c r="H17" i="25"/>
  <c r="I28" i="10"/>
  <c r="L16" i="22"/>
  <c r="L16" i="25"/>
  <c r="H23" i="23"/>
  <c r="H18" i="24"/>
  <c r="L18" i="24"/>
  <c r="L17" i="24"/>
  <c r="H17" i="23"/>
  <c r="L26" i="23"/>
  <c r="H23" i="24"/>
  <c r="L23" i="24"/>
  <c r="H20" i="23"/>
  <c r="L14" i="23"/>
  <c r="H22" i="24"/>
  <c r="L20" i="23"/>
  <c r="L17" i="23"/>
  <c r="H26" i="23"/>
  <c r="L23" i="23"/>
  <c r="H27" i="24"/>
  <c r="E28" i="23"/>
  <c r="H28" i="23" s="1"/>
  <c r="L15" i="23"/>
  <c r="L18" i="23"/>
  <c r="H21" i="23"/>
  <c r="L21" i="23"/>
  <c r="I15" i="22"/>
  <c r="L24" i="23"/>
  <c r="H27" i="23"/>
  <c r="H15" i="23"/>
  <c r="L27" i="23"/>
  <c r="H14" i="24"/>
  <c r="L14" i="24"/>
  <c r="E28" i="24"/>
  <c r="L14" i="22"/>
  <c r="H14" i="23"/>
  <c r="L16" i="23"/>
  <c r="H15" i="24"/>
  <c r="E28" i="25"/>
  <c r="H16" i="25"/>
  <c r="L14" i="25"/>
  <c r="E27" i="22"/>
  <c r="I14" i="22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<sst xmlns="http://schemas.openxmlformats.org/spreadsheetml/2006/main" count="180" uniqueCount="43">
  <si>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</si>
  <si>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</si>
  <si>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</si>
  <si>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</si>
  <si>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</si>
  <si>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</si>
  <si>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</si>
  <si>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</si>
  <si>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</si>
  <si>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</si>
  <si>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</si>
  <si>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</si>
  <si>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</si>
  <si>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</si>
  <si>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</si>
  <si>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</si>
  <si>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</si>
  <si>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</si>
  <si>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</si>
  <si>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</si>
  <si>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</si>
  <si>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</si>
  <si>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</si>
  <si>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</si>
  <si>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</si>
  <si>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</si>
  <si>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</si>
  <si>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</si>
  <si>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</si>
  <si>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</si>
  <si>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</si>
  <si>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</si>
  <si>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</si>
  <si>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</si>
  <si>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</si>
  <si>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 xml:space="preserve">Taller de Investigación II </t>
  </si>
  <si>
    <t>Método del Elemento Finito</t>
  </si>
  <si>
    <t>II</t>
  </si>
  <si>
    <t>702B</t>
  </si>
  <si>
    <t>602U</t>
  </si>
  <si>
    <t>802U</t>
  </si>
  <si>
    <t>Septiembre 2023-Enero 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</si>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</sst>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672012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joel/Downloads/REPORTE%20CALIF.%20PARCIAL%2024%20MARZO-1.xlsx" TargetMode="External"/><Relationship Id="rId1" Type="http://schemas.openxmlformats.org/officeDocument/2006/relationships/externalLinkPath" Target="file:///C:/Users/joel/Downloads/REPORTE%20CALIF.%20PARCIAL%2024%20MARZO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FACTURA AVANZADA"/>
      <sheetName val="FORM Y EVAL DE PROYECTOS 802-A"/>
      <sheetName val="FORM Y EVAL DE PROYECTOS 802-B"/>
      <sheetName val="TALLER DE INVESTIGACIÓN"/>
      <sheetName val="MATERIA 5"/>
    </sheetNames>
    <sheetDataSet>
      <sheetData sheetId="0" refreshError="1"/>
      <sheetData sheetId="1" refreshError="1">
        <row r="4">
          <cell r="D4" t="str">
            <v>Formulación y Evaluación de Proyectos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139" zoomScaleNormal="85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5" style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35" t="s">
        <v>41</v>
      </c>
      <c r="M8" s="35"/>
      <c r="N8" s="35"/>
    </row>
    <row r="10" spans="1:14" x14ac:dyDescent="0.15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22" t="s">
        <v>35</v>
      </c>
      <c r="B14" s="9" t="s">
        <v>21</v>
      </c>
      <c r="C14" s="9" t="s">
        <v>39</v>
      </c>
      <c r="D14" s="9" t="s">
        <v>31</v>
      </c>
      <c r="E14" s="9">
        <v>22</v>
      </c>
      <c r="F14" s="9">
        <v>17</v>
      </c>
      <c r="G14" s="9"/>
      <c r="H14" s="10"/>
      <c r="I14" s="9">
        <f t="shared" ref="I14:I28" si="0">(E14-SUM(F14:G14))-K14</f>
        <v>5</v>
      </c>
      <c r="J14" s="10"/>
      <c r="K14" s="9"/>
      <c r="L14" s="10">
        <f t="shared" ref="L14:L28" si="1">K14/E14</f>
        <v>0</v>
      </c>
      <c r="M14" s="21">
        <v>83</v>
      </c>
      <c r="N14" s="15">
        <f>F14/E14</f>
        <v>0.77272727272727271</v>
      </c>
    </row>
    <row r="15" spans="1:14" s="11" customFormat="1" ht="14" x14ac:dyDescent="0.15">
      <c r="A15" s="22" t="s">
        <v>36</v>
      </c>
      <c r="B15" s="9" t="s">
        <v>21</v>
      </c>
      <c r="C15" s="9" t="s">
        <v>40</v>
      </c>
      <c r="D15" s="9" t="s">
        <v>31</v>
      </c>
      <c r="E15" s="9">
        <v>12</v>
      </c>
      <c r="F15" s="9">
        <v>10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1">
        <v>77</v>
      </c>
      <c r="N15" s="15">
        <f t="shared" ref="N15:N16" si="2">F15/E15</f>
        <v>0.83333333333333337</v>
      </c>
    </row>
    <row r="16" spans="1:14" s="11" customFormat="1" ht="14" x14ac:dyDescent="0.15">
      <c r="A16" s="22" t="str">
        <f>'[1]FORM Y EVAL DE PROYECTOS 802-A'!$D$4</f>
        <v>Formulación y Evaluación de Proyectos</v>
      </c>
      <c r="B16" s="9" t="s">
        <v>21</v>
      </c>
      <c r="C16" s="9" t="s">
        <v>38</v>
      </c>
      <c r="D16" s="9" t="s">
        <v>31</v>
      </c>
      <c r="E16" s="9">
        <v>11</v>
      </c>
      <c r="F16" s="9">
        <v>10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21">
        <v>73</v>
      </c>
      <c r="N16" s="15">
        <f t="shared" si="2"/>
        <v>0.90909090909090906</v>
      </c>
    </row>
    <row r="17" spans="1:14" s="11" customFormat="1" ht="14" x14ac:dyDescent="0.15">
      <c r="A17" s="22" t="str">
        <f>'[1]FORM Y EVAL DE PROYECTOS 802-A'!$D$4</f>
        <v>Formulación y Evaluación de Proyectos</v>
      </c>
      <c r="B17" s="9" t="s">
        <v>37</v>
      </c>
      <c r="C17" s="9" t="s">
        <v>38</v>
      </c>
      <c r="D17" s="9" t="s">
        <v>31</v>
      </c>
      <c r="E17" s="9">
        <v>11</v>
      </c>
      <c r="F17" s="9">
        <v>10</v>
      </c>
      <c r="G17" s="9"/>
      <c r="H17" s="10"/>
      <c r="I17" s="9">
        <f t="shared" ref="I17" si="3">(E17-SUM(F17:G17))-K17</f>
        <v>1</v>
      </c>
      <c r="J17" s="10"/>
      <c r="K17" s="9"/>
      <c r="L17" s="10">
        <f t="shared" ref="L17" si="4">K17/E17</f>
        <v>0</v>
      </c>
      <c r="M17" s="21">
        <v>71</v>
      </c>
      <c r="N17" s="15">
        <f t="shared" ref="N17" si="5">F17/E17</f>
        <v>0.90909090909090906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47</v>
      </c>
      <c r="G28" s="17">
        <f>SUM(G14:G27)</f>
        <v>0</v>
      </c>
      <c r="H28" s="18">
        <v>0</v>
      </c>
      <c r="I28" s="17">
        <f t="shared" si="0"/>
        <v>9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0.85606060606060608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JOEL FRANCISCO PAVA CHIPOL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abSelected="1" zoomScale="141" zoomScaleNormal="85" zoomScaleSheetLayoutView="100" workbookViewId="0">
      <selection activeCell="G36" sqref="G36:J36"/>
    </sheetView>
  </sheetViews>
  <sheetFormatPr baseColWidth="10" defaultColWidth="11.5" defaultRowHeight="13" x14ac:dyDescent="0.15"/>
  <cols>
    <col min="1" max="1" width="38.6640625" style="1" bestFit="1" customWidth="1"/>
    <col min="2" max="2" width="4.6640625" style="1" bestFit="1" customWidth="1"/>
    <col min="3" max="3" width="6" style="1" bestFit="1" customWidth="1"/>
    <col min="4" max="4" width="21.6640625" style="1" customWidth="1"/>
    <col min="5" max="5" width="9.5" style="1" customWidth="1"/>
    <col min="6" max="12" width="7.5" style="1" customWidth="1"/>
    <col min="13" max="14" width="11.6640625" style="1" bestFit="1" customWidth="1"/>
    <col min="15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1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9" t="str">
        <f>'1'!A14</f>
        <v xml:space="preserve">Taller de Investigación II </v>
      </c>
      <c r="B14" s="9" t="s">
        <v>37</v>
      </c>
      <c r="C14" s="9" t="str">
        <f>'1'!C14</f>
        <v>602U</v>
      </c>
      <c r="D14" s="9" t="str">
        <f>'1'!D14</f>
        <v>IEM</v>
      </c>
      <c r="E14" s="9">
        <f>'1'!E14</f>
        <v>22</v>
      </c>
      <c r="F14" s="9">
        <v>17</v>
      </c>
      <c r="G14" s="9"/>
      <c r="H14" s="10"/>
      <c r="I14" s="9">
        <f t="shared" ref="I14:I27" si="0">(E14-SUM(F14:G14))-K14</f>
        <v>5</v>
      </c>
      <c r="J14" s="10"/>
      <c r="K14" s="9"/>
      <c r="L14" s="10">
        <f t="shared" ref="L14:L27" si="1">K14/E14</f>
        <v>0</v>
      </c>
      <c r="M14" s="9">
        <v>61.64</v>
      </c>
      <c r="N14" s="15">
        <v>0.77</v>
      </c>
    </row>
    <row r="15" spans="1:14" s="11" customFormat="1" ht="14" x14ac:dyDescent="0.15">
      <c r="A15" s="9" t="str">
        <f>'1'!A15</f>
        <v>Método del Elemento Finito</v>
      </c>
      <c r="B15" s="9" t="s">
        <v>37</v>
      </c>
      <c r="C15" s="9" t="str">
        <f>'1'!C17</f>
        <v>702B</v>
      </c>
      <c r="D15" s="9" t="str">
        <f>'1'!D15</f>
        <v>IEM</v>
      </c>
      <c r="E15" s="9">
        <f>'1'!E15</f>
        <v>12</v>
      </c>
      <c r="F15" s="9">
        <v>10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9">
        <v>62.92</v>
      </c>
      <c r="N15" s="15">
        <f>F15/E15</f>
        <v>0.83333333333333337</v>
      </c>
    </row>
    <row r="16" spans="1:14" s="11" customFormat="1" ht="14" x14ac:dyDescent="0.15">
      <c r="A16" s="9" t="str">
        <f>'1'!A16</f>
        <v>Formulación y Evaluación de Proyectos</v>
      </c>
      <c r="B16" s="9" t="s">
        <v>42</v>
      </c>
      <c r="C16" s="9" t="str">
        <f>'1'!C16</f>
        <v>702B</v>
      </c>
      <c r="D16" s="9" t="str">
        <f>'1'!D16</f>
        <v>IEM</v>
      </c>
      <c r="E16" s="9">
        <f>'1'!E16</f>
        <v>11</v>
      </c>
      <c r="F16" s="9">
        <v>11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79.45</v>
      </c>
      <c r="N16" s="15">
        <f>E16/F16</f>
        <v>1</v>
      </c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1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ht="14" thickBot="1" x14ac:dyDescent="0.2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45</v>
      </c>
      <c r="F27" s="17">
        <f>SUM(F14:F26)</f>
        <v>38</v>
      </c>
      <c r="G27" s="17">
        <f>SUM(G14:G26)</f>
        <v>0</v>
      </c>
      <c r="H27" s="18">
        <f>SUM(F27:G27)/E27</f>
        <v>0.84444444444444444</v>
      </c>
      <c r="I27" s="17">
        <f t="shared" si="0"/>
        <v>7</v>
      </c>
      <c r="J27" s="18">
        <f t="shared" ref="J27" si="2">I27/E27</f>
        <v>0.15555555555555556</v>
      </c>
      <c r="K27" s="17">
        <f>SUM(K14:K26)</f>
        <v>0</v>
      </c>
      <c r="L27" s="18">
        <f t="shared" si="1"/>
        <v>0</v>
      </c>
      <c r="M27" s="17">
        <f>AVERAGE(M14:M26)</f>
        <v>68.00333333333333</v>
      </c>
      <c r="N27" s="19">
        <f>AVERAGE(N14:N26)</f>
        <v>0.86777777777777787</v>
      </c>
    </row>
    <row r="29" spans="1:14" ht="120" customHeight="1" x14ac:dyDescent="0.1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15">
      <c r="A31" s="12"/>
    </row>
    <row r="32" spans="1:14" x14ac:dyDescent="0.15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15">
      <c r="B33" s="39"/>
      <c r="C33" s="39"/>
      <c r="D33" s="39"/>
      <c r="G33" s="35"/>
      <c r="H33" s="35"/>
      <c r="I33" s="35"/>
      <c r="J33" s="35"/>
    </row>
    <row r="34" spans="1:10" hidden="1" x14ac:dyDescent="0.1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15"/>
    <row r="36" spans="1:10" ht="45" customHeight="1" x14ac:dyDescent="0.15">
      <c r="B36" s="41" t="str">
        <f>B10</f>
        <v>JOEL FRANCISCO PAVA CHIPOL</v>
      </c>
      <c r="C36" s="41"/>
      <c r="D36" s="41"/>
      <c r="E36" s="13"/>
      <c r="F36" s="13"/>
      <c r="G36" s="41" t="s">
        <v>34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1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JOEL FRANCISCO PAVA CHIPOL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1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JOEL FRANCISCO PAVA CHIPOL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15">
      <c r="A10" s="4" t="s">
        <v>8</v>
      </c>
      <c r="B10" s="35" t="str">
        <f>'1'!B10</f>
        <v>JOEL FRANCISCO PAVA CHIPOL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4" x14ac:dyDescent="0.1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4" x14ac:dyDescent="0.15">
      <c r="A14" s="9" t="str">
        <f>'1'!A14</f>
        <v xml:space="preserve">Taller de Investigación II </v>
      </c>
      <c r="B14" s="9"/>
      <c r="C14" s="9" t="str">
        <f>'1'!C14</f>
        <v>602U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 t="str">
        <f>'1'!A15</f>
        <v>Método del Elemento Finito</v>
      </c>
      <c r="B15" s="9"/>
      <c r="C15" s="9" t="str">
        <f>'1'!C17</f>
        <v>702B</v>
      </c>
      <c r="D15" s="9" t="str">
        <f>'1'!D15</f>
        <v>IEM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 t="str">
        <f>'1'!A16</f>
        <v>Formulación y Evaluación de Proyectos</v>
      </c>
      <c r="B16" s="9"/>
      <c r="C16" s="9" t="str">
        <f>'1'!C16</f>
        <v>702B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 t="str">
        <f>'1'!A17</f>
        <v>Formulación y Evaluación de Proyectos</v>
      </c>
      <c r="B17" s="9"/>
      <c r="C17" s="9" t="e">
        <f>'1'!#REF!</f>
        <v>#REF!</v>
      </c>
      <c r="D17" s="9" t="str">
        <f>'1'!D17</f>
        <v>IEM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JOEL FRANCISCO PAVA CHIPOL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Francisco Pava Chipol</cp:lastModifiedBy>
  <cp:revision/>
  <dcterms:created xsi:type="dcterms:W3CDTF">2021-11-22T14:45:25Z</dcterms:created>
  <dcterms:modified xsi:type="dcterms:W3CDTF">2023-11-06T18:07:49Z</dcterms:modified>
  <cp:category/>
  <cp:contentStatus/>
</cp:coreProperties>
</file>