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4o Reporte\"/>
    </mc:Choice>
  </mc:AlternateContent>
  <xr:revisionPtr revIDLastSave="0" documentId="13_ncr:1_{1DBC2AFF-4D0D-4D35-BF72-EDDC5F6F2DD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<sst xmlns="http://schemas.openxmlformats.org/spreadsheetml/2006/main" count="207" uniqueCount="46">
  <si>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</si>
  <si>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</si>
  <si>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</si>
  <si>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</si>
  <si>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</si>
  <si>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</si>
  <si>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</si>
  <si>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</si>
  <si>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</si>
  <si>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</si>
  <si>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</si>
  <si>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</si>
  <si>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</si>
  <si>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</si>
  <si>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</si>
  <si>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</si>
  <si>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</si>
  <si>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</si>
  <si>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</si>
  <si>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</si>
  <si>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</si>
  <si>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</si>
  <si>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</si>
  <si>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</si>
  <si>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</si>
  <si>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</si>
  <si>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</si>
  <si>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</si>
  <si>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</si>
  <si>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</si>
  <si>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</si>
  <si>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</si>
  <si>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</si>
  <si>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FUNDAMENTOS DE INVESTIGACIÓN</t>
  </si>
  <si>
    <t>IGEM</t>
  </si>
  <si>
    <t>DESARROLLO HUMANO</t>
  </si>
  <si>
    <t>L.C. ANA KARENINA CÓRDOBA FERMÁN</t>
  </si>
  <si>
    <t>II</t>
  </si>
  <si>
    <t>107-B</t>
  </si>
  <si>
    <t>107-A</t>
  </si>
  <si>
    <t>III</t>
  </si>
  <si>
    <t>IV</t>
  </si>
  <si>
    <t>V</t>
  </si>
  <si>
    <t>SEPTIEMBRE 23-ENERO 24</t>
  </si>
  <si>
    <t>107-C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</si>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</sst>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4" sqref="Q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43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33</v>
      </c>
      <c r="B14" s="9" t="s">
        <v>21</v>
      </c>
      <c r="C14" s="21" t="s">
        <v>39</v>
      </c>
      <c r="D14" s="9" t="s">
        <v>34</v>
      </c>
      <c r="E14" s="9">
        <v>27</v>
      </c>
      <c r="F14" s="9">
        <v>25</v>
      </c>
      <c r="G14" s="9">
        <v>0</v>
      </c>
      <c r="H14" s="10"/>
      <c r="I14" s="9">
        <v>2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34</v>
      </c>
      <c r="E15" s="9">
        <v>29</v>
      </c>
      <c r="F15" s="9">
        <v>22</v>
      </c>
      <c r="G15" s="9">
        <v>0</v>
      </c>
      <c r="H15" s="10"/>
      <c r="I15" s="9">
        <v>7</v>
      </c>
      <c r="J15" s="10"/>
      <c r="K15" s="9"/>
      <c r="L15" s="10"/>
      <c r="M15" s="9">
        <v>76</v>
      </c>
      <c r="N15" s="15">
        <v>0.24</v>
      </c>
    </row>
    <row r="16" spans="1:14" s="11" customFormat="1" x14ac:dyDescent="0.25">
      <c r="A16" s="8" t="s">
        <v>35</v>
      </c>
      <c r="B16" s="9" t="s">
        <v>21</v>
      </c>
      <c r="C16" s="21" t="s">
        <v>44</v>
      </c>
      <c r="D16" s="9" t="s">
        <v>34</v>
      </c>
      <c r="E16" s="9">
        <v>30</v>
      </c>
      <c r="F16" s="9">
        <v>23</v>
      </c>
      <c r="G16" s="9">
        <v>0</v>
      </c>
      <c r="H16" s="10"/>
      <c r="I16" s="9">
        <v>7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70</v>
      </c>
      <c r="G28" s="17">
        <f>SUM(G14:G27)</f>
        <v>0</v>
      </c>
      <c r="H28" s="18">
        <f>SUM(F28:G28)/E28</f>
        <v>0.81395348837209303</v>
      </c>
      <c r="I28" s="17">
        <f t="shared" si="1"/>
        <v>16</v>
      </c>
      <c r="J28" s="18">
        <f t="shared" si="2"/>
        <v>0.18604651162790697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0.18000000000000002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E14" sqref="E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33</v>
      </c>
      <c r="B14" s="9" t="s">
        <v>37</v>
      </c>
      <c r="C14" s="21" t="s">
        <v>39</v>
      </c>
      <c r="D14" s="9" t="s">
        <v>34</v>
      </c>
      <c r="E14" s="9">
        <v>27</v>
      </c>
      <c r="F14" s="9">
        <v>22</v>
      </c>
      <c r="G14" s="22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8" t="s">
        <v>35</v>
      </c>
      <c r="B15" s="9" t="s">
        <v>37</v>
      </c>
      <c r="C15" s="21" t="s">
        <v>38</v>
      </c>
      <c r="D15" s="9" t="s">
        <v>34</v>
      </c>
      <c r="E15" s="9">
        <v>29</v>
      </c>
      <c r="F15" s="9">
        <v>26</v>
      </c>
      <c r="G15" s="22" t="s">
        <v>45</v>
      </c>
      <c r="H15" s="10"/>
      <c r="I15" s="9">
        <v>3</v>
      </c>
      <c r="J15" s="10"/>
      <c r="K15" s="9"/>
      <c r="L15" s="10"/>
      <c r="M15" s="9">
        <v>90</v>
      </c>
      <c r="N15" s="15">
        <v>0.1</v>
      </c>
    </row>
    <row r="16" spans="1:14" s="11" customFormat="1" x14ac:dyDescent="0.25">
      <c r="A16" s="8" t="s">
        <v>35</v>
      </c>
      <c r="B16" s="9" t="s">
        <v>37</v>
      </c>
      <c r="C16" s="21" t="s">
        <v>44</v>
      </c>
      <c r="D16" s="9" t="s">
        <v>34</v>
      </c>
      <c r="E16" s="9">
        <v>30</v>
      </c>
      <c r="F16" s="9">
        <v>11</v>
      </c>
      <c r="G16" s="22" t="s">
        <v>45</v>
      </c>
      <c r="H16" s="10"/>
      <c r="I16" s="9">
        <v>19</v>
      </c>
      <c r="J16" s="10"/>
      <c r="K16" s="9"/>
      <c r="L16" s="10"/>
      <c r="M16" s="9">
        <v>63</v>
      </c>
      <c r="N16" s="15">
        <v>0.37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>
        <f>SUM(F28:G28)/E28</f>
        <v>0.68604651162790697</v>
      </c>
      <c r="I28" s="17">
        <f t="shared" si="1"/>
        <v>27</v>
      </c>
      <c r="J28" s="18">
        <f t="shared" si="2"/>
        <v>0.31395348837209303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0.22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F14" sqref="F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FUNDAMENTOS DE INVESTIGACIÓN</v>
      </c>
      <c r="B14" s="9" t="s">
        <v>40</v>
      </c>
      <c r="C14" s="9" t="str">
        <f>'1'!C14</f>
        <v>107-A</v>
      </c>
      <c r="D14" s="9" t="str">
        <f>'1'!D14</f>
        <v>IGEM</v>
      </c>
      <c r="E14" s="9">
        <v>27</v>
      </c>
      <c r="F14" s="9">
        <v>22</v>
      </c>
      <c r="G14" s="22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9" t="str">
        <f>'1'!A15</f>
        <v>DESARROLLO HUMANO</v>
      </c>
      <c r="B15" s="9" t="s">
        <v>40</v>
      </c>
      <c r="C15" s="9" t="str">
        <f>'1'!C15</f>
        <v>107-B</v>
      </c>
      <c r="D15" s="9" t="str">
        <f>'1'!D15</f>
        <v>IGEM</v>
      </c>
      <c r="E15" s="9">
        <v>30</v>
      </c>
      <c r="F15" s="9">
        <v>26</v>
      </c>
      <c r="G15" s="22" t="s">
        <v>45</v>
      </c>
      <c r="H15" s="10"/>
      <c r="I15" s="9">
        <v>4</v>
      </c>
      <c r="J15" s="10"/>
      <c r="K15" s="9"/>
      <c r="L15" s="10"/>
      <c r="M15" s="9">
        <v>87</v>
      </c>
      <c r="N15" s="15">
        <v>0.13</v>
      </c>
    </row>
    <row r="16" spans="1:14" s="11" customFormat="1" x14ac:dyDescent="0.25">
      <c r="A16" s="9" t="str">
        <f>'1'!A16</f>
        <v>DESARROLLO HUMANO</v>
      </c>
      <c r="B16" s="9" t="s">
        <v>40</v>
      </c>
      <c r="C16" s="9" t="str">
        <f>'1'!C16</f>
        <v>107-C</v>
      </c>
      <c r="D16" s="9" t="str">
        <f>'1'!D16</f>
        <v>IGEM</v>
      </c>
      <c r="E16" s="9">
        <v>30</v>
      </c>
      <c r="F16" s="9">
        <v>27</v>
      </c>
      <c r="G16" s="22" t="s">
        <v>45</v>
      </c>
      <c r="H16" s="10"/>
      <c r="I16" s="9">
        <v>3</v>
      </c>
      <c r="J16" s="10"/>
      <c r="K16" s="9"/>
      <c r="L16" s="10"/>
      <c r="M16" s="9">
        <v>90</v>
      </c>
      <c r="N16" s="15">
        <v>0.1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75</v>
      </c>
      <c r="G28" s="17">
        <f>SUM(G14:G27)</f>
        <v>0</v>
      </c>
      <c r="H28" s="18">
        <f>SUM(F28:G28)/E28</f>
        <v>0.86206896551724133</v>
      </c>
      <c r="I28" s="17">
        <f t="shared" si="1"/>
        <v>12</v>
      </c>
      <c r="J28" s="18">
        <f t="shared" si="2"/>
        <v>0.13793103448275862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0.14000000000000001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FUNDAMENTOS DE INVESTIGACIÓN</v>
      </c>
      <c r="B14" s="9" t="s">
        <v>41</v>
      </c>
      <c r="C14" s="9" t="str">
        <f>'1'!C14</f>
        <v>107-A</v>
      </c>
      <c r="D14" s="9" t="str">
        <f>'1'!D14</f>
        <v>IGEM</v>
      </c>
      <c r="E14" s="9">
        <v>27</v>
      </c>
      <c r="F14" s="22">
        <v>22</v>
      </c>
      <c r="G14" s="10"/>
      <c r="H14" s="9">
        <v>5</v>
      </c>
      <c r="I14" s="10"/>
      <c r="J14" s="9"/>
      <c r="K14" s="10"/>
      <c r="L14" s="9">
        <v>81</v>
      </c>
      <c r="M14" s="15">
        <v>0.19</v>
      </c>
      <c r="N14" s="15"/>
    </row>
    <row r="15" spans="1:14" s="11" customFormat="1" x14ac:dyDescent="0.25">
      <c r="A15" s="9" t="str">
        <f>'1'!A15</f>
        <v>DESARROLLO HUMANO</v>
      </c>
      <c r="B15" s="9" t="s">
        <v>41</v>
      </c>
      <c r="C15" s="9" t="str">
        <f>'1'!C15</f>
        <v>107-B</v>
      </c>
      <c r="D15" s="9" t="str">
        <f>'1'!D15</f>
        <v>IGEM</v>
      </c>
      <c r="E15" s="9">
        <v>29</v>
      </c>
      <c r="F15" s="9">
        <v>25</v>
      </c>
      <c r="G15" s="9"/>
      <c r="H15" s="9">
        <v>4</v>
      </c>
      <c r="I15" s="9">
        <v>0</v>
      </c>
      <c r="J15" s="10"/>
      <c r="K15" s="9"/>
      <c r="L15" s="9">
        <v>52</v>
      </c>
      <c r="M15" s="15">
        <v>0.48</v>
      </c>
      <c r="N15" s="15"/>
    </row>
    <row r="16" spans="1:14" s="11" customFormat="1" x14ac:dyDescent="0.25">
      <c r="A16" s="9" t="str">
        <f>'1'!A16</f>
        <v>DESARROLLO HUMANO</v>
      </c>
      <c r="B16" s="9" t="s">
        <v>41</v>
      </c>
      <c r="C16" s="9" t="str">
        <f>'1'!C16</f>
        <v>107-C</v>
      </c>
      <c r="D16" s="9" t="str">
        <f>'1'!D16</f>
        <v>IGEM</v>
      </c>
      <c r="E16" s="9">
        <v>29</v>
      </c>
      <c r="F16" s="9">
        <v>20</v>
      </c>
      <c r="G16" s="9"/>
      <c r="H16" s="9">
        <v>9</v>
      </c>
      <c r="I16" s="9">
        <v>0</v>
      </c>
      <c r="J16" s="10"/>
      <c r="K16" s="9"/>
      <c r="L16" s="9">
        <v>69</v>
      </c>
      <c r="M16" s="15">
        <v>0.31</v>
      </c>
      <c r="N16" s="15"/>
    </row>
    <row r="17" spans="1:14" s="11" customFormat="1" x14ac:dyDescent="0.25">
      <c r="A17" s="9" t="s">
        <v>35</v>
      </c>
      <c r="B17" s="9" t="s">
        <v>42</v>
      </c>
      <c r="C17" s="9" t="s">
        <v>38</v>
      </c>
      <c r="D17" s="9" t="s">
        <v>34</v>
      </c>
      <c r="E17" s="9">
        <v>29</v>
      </c>
      <c r="F17" s="9">
        <v>28</v>
      </c>
      <c r="G17" s="9"/>
      <c r="H17" s="9">
        <v>1</v>
      </c>
      <c r="I17" s="9">
        <v>0</v>
      </c>
      <c r="J17" s="10"/>
      <c r="K17" s="9"/>
      <c r="L17" s="9">
        <v>97</v>
      </c>
      <c r="M17" s="15">
        <v>0.03</v>
      </c>
      <c r="N17" s="15"/>
    </row>
    <row r="18" spans="1:14" s="11" customFormat="1" x14ac:dyDescent="0.25">
      <c r="A18" s="9" t="s">
        <v>35</v>
      </c>
      <c r="B18" s="9" t="s">
        <v>42</v>
      </c>
      <c r="C18" s="9" t="s">
        <v>44</v>
      </c>
      <c r="D18" s="9" t="s">
        <v>34</v>
      </c>
      <c r="E18" s="9">
        <v>29</v>
      </c>
      <c r="F18" s="9">
        <v>26</v>
      </c>
      <c r="G18" s="9"/>
      <c r="H18" s="9">
        <v>3</v>
      </c>
      <c r="I18" s="9">
        <v>0</v>
      </c>
      <c r="J18" s="10"/>
      <c r="K18" s="9"/>
      <c r="L18" s="9">
        <v>90</v>
      </c>
      <c r="M18" s="15">
        <v>0.1</v>
      </c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8:H27" si="0">F19/E19</f>
        <v>#DIV/0!</v>
      </c>
      <c r="I19" s="9">
        <f t="shared" ref="I18:I28" si="1">(E19-SUM(F19:G19))-K19</f>
        <v>0</v>
      </c>
      <c r="J19" s="10" t="e">
        <f t="shared" ref="J18:J28" si="2">I19/E19</f>
        <v>#DIV/0!</v>
      </c>
      <c r="K19" s="9"/>
      <c r="L19" s="10" t="e">
        <f t="shared" ref="L18:L28" si="3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121</v>
      </c>
      <c r="G28" s="17">
        <f>SUM(G14:G27)</f>
        <v>0</v>
      </c>
      <c r="H28" s="18">
        <f>SUM(F28:G28)/E28</f>
        <v>0.84615384615384615</v>
      </c>
      <c r="I28" s="17">
        <f t="shared" si="1"/>
        <v>22</v>
      </c>
      <c r="J28" s="18">
        <f t="shared" si="2"/>
        <v>0.15384615384615385</v>
      </c>
      <c r="K28" s="17">
        <f>SUM(K14:K27)</f>
        <v>0</v>
      </c>
      <c r="L28" s="18">
        <f t="shared" si="3"/>
        <v>0</v>
      </c>
      <c r="M28" s="17">
        <f>AVERAGE(M14:M27)</f>
        <v>0.22200000000000003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SEPTIEMBRE 23-ENERO 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FUNDAMENTOS DE INVESTIGACIÓN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>
        <f>'1'!E16</f>
        <v>30</v>
      </c>
      <c r="F16" s="9">
        <v>2</v>
      </c>
      <c r="G16" s="9">
        <v>0</v>
      </c>
      <c r="H16" s="10">
        <f t="shared" si="0"/>
        <v>6.6666666666666666E-2</v>
      </c>
      <c r="I16" s="9">
        <f t="shared" si="1"/>
        <v>28</v>
      </c>
      <c r="J16" s="10">
        <f t="shared" si="2"/>
        <v>0.93333333333333335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58</v>
      </c>
      <c r="G28" s="17">
        <f>SUM(G14:G27)</f>
        <v>0</v>
      </c>
      <c r="H28" s="18">
        <f>SUM(F28:G28)/E28</f>
        <v>0.60416666666666663</v>
      </c>
      <c r="I28" s="17">
        <f t="shared" si="1"/>
        <v>38</v>
      </c>
      <c r="J28" s="18">
        <f t="shared" si="2"/>
        <v>0.39583333333333331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2024-01-10T00:09:58Z</dcterms:modified>
  <cp:category/>
  <cp:contentStatus/>
</cp:coreProperties>
</file>