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2023\sept 23-ene24\DOCENCIA\PRIMER REPORTE\"/>
    </mc:Choice>
  </mc:AlternateContent>
  <xr:revisionPtr revIDLastSave="0" documentId="13_ncr:1_{30E07AE7-C2FB-4F8D-AFA6-4CD61ACD7F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14" i="1"/>
  <c r="N28" i="2"/>
  <c r="M28" i="2"/>
  <c r="L28" i="2"/>
  <c r="K28" i="2"/>
  <c r="E14" i="2"/>
  <c r="E18" i="2"/>
  <c r="D18" i="2"/>
  <c r="C18" i="2"/>
  <c r="A18" i="2"/>
  <c r="F28" i="2"/>
  <c r="G28" i="2"/>
  <c r="H28" i="2"/>
  <c r="J28" i="2"/>
  <c r="M28" i="1" l="1"/>
  <c r="N28" i="1"/>
  <c r="F28" i="1"/>
  <c r="G28" i="1"/>
  <c r="H28" i="1"/>
  <c r="J28" i="1"/>
  <c r="K28" i="1"/>
  <c r="E28" i="1"/>
  <c r="I15" i="2"/>
  <c r="N28" i="5"/>
  <c r="M28" i="5"/>
  <c r="K28" i="5"/>
  <c r="G28" i="5"/>
  <c r="F28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E15" i="3"/>
  <c r="I15" i="3" s="1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17" i="2"/>
  <c r="D17" i="2"/>
  <c r="C17" i="2"/>
  <c r="A17" i="2"/>
  <c r="E16" i="2"/>
  <c r="D16" i="2"/>
  <c r="C16" i="2"/>
  <c r="A16" i="2"/>
  <c r="E15" i="2"/>
  <c r="D15" i="2"/>
  <c r="C15" i="2"/>
  <c r="A15" i="2"/>
  <c r="D14" i="2"/>
  <c r="C14" i="2"/>
  <c r="A14" i="2"/>
  <c r="B10" i="2"/>
  <c r="B37" i="2" s="1"/>
  <c r="L8" i="2"/>
  <c r="H8" i="2"/>
  <c r="E8" i="2"/>
  <c r="B37" i="1"/>
  <c r="L28" i="1" l="1"/>
  <c r="I28" i="1"/>
  <c r="I28" i="2"/>
  <c r="E28" i="2"/>
  <c r="I28" i="5"/>
  <c r="J28" i="5" s="1"/>
  <c r="L28" i="5"/>
  <c r="H28" i="5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</calcChain>
</file>

<file path=xl/sharedStrings.xml><?xml version="1.0" encoding="utf-8"?>
<sst xmlns="http://schemas.openxmlformats.org/spreadsheetml/2006/main" count="206" uniqueCount="56">
  <si>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</si>
  <si>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</si>
  <si>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</si>
  <si>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</si>
  <si>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</si>
  <si>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</si>
  <si>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</si>
  <si>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</si>
  <si>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</si>
  <si>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</si>
  <si>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</si>
  <si>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</si>
  <si>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</si>
  <si>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</si>
  <si>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</si>
  <si>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</si>
  <si>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</si>
  <si>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</si>
  <si>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</si>
  <si>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</si>
  <si>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</si>
  <si>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</si>
  <si>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</si>
  <si>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</si>
  <si>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</si>
  <si>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</si>
  <si>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</si>
  <si>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</si>
  <si>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</si>
  <si>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</si>
  <si>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</si>
  <si>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</si>
  <si>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</si>
  <si>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</si>
  <si>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</si>
  <si>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MASI ENEIDA YAZMIN HONORATO RODRIGUEZ</t>
  </si>
  <si>
    <t>II</t>
  </si>
  <si>
    <t>S/E</t>
  </si>
  <si>
    <t>1°</t>
  </si>
  <si>
    <t>ISIC</t>
  </si>
  <si>
    <t>2°</t>
  </si>
  <si>
    <t>3°</t>
  </si>
  <si>
    <t>4°</t>
  </si>
  <si>
    <t>III</t>
  </si>
  <si>
    <t>FUNDAMENTOS DE BASE DE DATOS</t>
  </si>
  <si>
    <t>404A</t>
  </si>
  <si>
    <t>SEPTIEMBRE 23 - ENERO 24</t>
  </si>
  <si>
    <t>FUNDAMENTOS DE  INTELIGENCIA DE NEGOCIOS</t>
  </si>
  <si>
    <t>ESTRUCTURA DE DATOS</t>
  </si>
  <si>
    <t>LENGUAJES Y AUTOMATAS I</t>
  </si>
  <si>
    <t>FUNDAMENTOS DE INVESTIGACION</t>
  </si>
  <si>
    <t>704IN</t>
  </si>
  <si>
    <t>304A</t>
  </si>
  <si>
    <t>504A</t>
  </si>
  <si>
    <t>504B</t>
  </si>
  <si>
    <t>104A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</si>
</sst>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B6" workbookViewId="0">
      <selection activeCell="N28" sqref="N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38</v>
      </c>
      <c r="C8" s="33"/>
      <c r="D8" s="6" t="s">
        <v>6</v>
      </c>
      <c r="E8" s="7">
        <v>5</v>
      </c>
      <c r="F8" s="1"/>
      <c r="G8" s="4" t="s">
        <v>7</v>
      </c>
      <c r="H8" s="7">
        <v>5</v>
      </c>
      <c r="I8" s="43" t="s">
        <v>8</v>
      </c>
      <c r="J8" s="28"/>
      <c r="K8" s="28"/>
      <c r="L8" s="34" t="s">
        <v>46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4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0" t="s">
        <v>47</v>
      </c>
      <c r="B14" s="11" t="s">
        <v>22</v>
      </c>
      <c r="C14" s="11" t="s">
        <v>51</v>
      </c>
      <c r="D14" s="11" t="s">
        <v>39</v>
      </c>
      <c r="E14" s="11">
        <v>15</v>
      </c>
      <c r="F14" s="11">
        <v>9</v>
      </c>
      <c r="G14" s="11"/>
      <c r="H14" s="12"/>
      <c r="I14" s="11">
        <f>E14-F14</f>
        <v>6</v>
      </c>
      <c r="J14" s="12"/>
      <c r="K14" s="11">
        <v>0</v>
      </c>
      <c r="L14" s="12">
        <v>0</v>
      </c>
      <c r="M14" s="11">
        <v>53</v>
      </c>
      <c r="N14" s="13">
        <v>0.6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48</v>
      </c>
      <c r="B15" s="11" t="s">
        <v>22</v>
      </c>
      <c r="C15" s="11" t="s">
        <v>52</v>
      </c>
      <c r="D15" s="11" t="s">
        <v>39</v>
      </c>
      <c r="E15" s="11">
        <v>29</v>
      </c>
      <c r="F15" s="11">
        <v>26</v>
      </c>
      <c r="G15" s="11"/>
      <c r="H15" s="12"/>
      <c r="I15" s="11">
        <f t="shared" ref="I15:I21" si="0">E15-F15</f>
        <v>3</v>
      </c>
      <c r="J15" s="12"/>
      <c r="K15" s="11">
        <v>0</v>
      </c>
      <c r="L15" s="12">
        <v>0</v>
      </c>
      <c r="M15" s="11">
        <v>82</v>
      </c>
      <c r="N15" s="13">
        <v>0.44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49</v>
      </c>
      <c r="B16" s="11" t="s">
        <v>22</v>
      </c>
      <c r="C16" s="11" t="s">
        <v>53</v>
      </c>
      <c r="D16" s="11" t="s">
        <v>39</v>
      </c>
      <c r="E16" s="11">
        <v>20</v>
      </c>
      <c r="F16" s="11">
        <v>16</v>
      </c>
      <c r="G16" s="11"/>
      <c r="H16" s="12"/>
      <c r="I16" s="11">
        <f t="shared" si="0"/>
        <v>4</v>
      </c>
      <c r="J16" s="12"/>
      <c r="K16" s="11">
        <v>0</v>
      </c>
      <c r="L16" s="12">
        <v>0</v>
      </c>
      <c r="M16" s="11">
        <v>71</v>
      </c>
      <c r="N16" s="25">
        <v>0.84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49</v>
      </c>
      <c r="B17" s="11" t="s">
        <v>22</v>
      </c>
      <c r="C17" s="11" t="s">
        <v>54</v>
      </c>
      <c r="D17" s="11" t="s">
        <v>39</v>
      </c>
      <c r="E17" s="11">
        <v>16</v>
      </c>
      <c r="F17" s="11">
        <v>14</v>
      </c>
      <c r="G17" s="11"/>
      <c r="H17" s="12"/>
      <c r="I17" s="11">
        <f t="shared" si="0"/>
        <v>2</v>
      </c>
      <c r="J17" s="12"/>
      <c r="K17" s="11">
        <v>0</v>
      </c>
      <c r="L17" s="12">
        <v>0</v>
      </c>
      <c r="M17" s="11">
        <v>69</v>
      </c>
      <c r="N17" s="25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50</v>
      </c>
      <c r="B18" s="11" t="s">
        <v>37</v>
      </c>
      <c r="C18" s="11" t="s">
        <v>55</v>
      </c>
      <c r="D18" s="11" t="s">
        <v>39</v>
      </c>
      <c r="E18" s="11">
        <v>34</v>
      </c>
      <c r="F18" s="11"/>
      <c r="G18" s="11"/>
      <c r="H18" s="12"/>
      <c r="I18" s="11">
        <f t="shared" si="0"/>
        <v>34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 t="s">
        <v>48</v>
      </c>
      <c r="B19" s="11" t="s">
        <v>36</v>
      </c>
      <c r="C19" s="11" t="s">
        <v>52</v>
      </c>
      <c r="D19" s="11" t="s">
        <v>39</v>
      </c>
      <c r="E19" s="11">
        <v>29</v>
      </c>
      <c r="F19" s="11">
        <v>19</v>
      </c>
      <c r="G19" s="11"/>
      <c r="H19" s="12"/>
      <c r="I19" s="11">
        <f t="shared" si="0"/>
        <v>10</v>
      </c>
      <c r="J19" s="12"/>
      <c r="K19" s="11">
        <v>0</v>
      </c>
      <c r="L19" s="12">
        <v>0</v>
      </c>
      <c r="M19" s="11">
        <v>54</v>
      </c>
      <c r="N19" s="13">
        <v>0.66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 t="s">
        <v>49</v>
      </c>
      <c r="B20" s="11" t="s">
        <v>36</v>
      </c>
      <c r="C20" s="11" t="s">
        <v>53</v>
      </c>
      <c r="D20" s="11" t="s">
        <v>39</v>
      </c>
      <c r="E20" s="11">
        <v>20</v>
      </c>
      <c r="F20" s="11">
        <v>15</v>
      </c>
      <c r="G20" s="11"/>
      <c r="H20" s="12"/>
      <c r="I20" s="11">
        <f t="shared" si="0"/>
        <v>5</v>
      </c>
      <c r="J20" s="12"/>
      <c r="K20" s="11">
        <v>0</v>
      </c>
      <c r="L20" s="12">
        <v>0</v>
      </c>
      <c r="M20" s="11">
        <v>58</v>
      </c>
      <c r="N20" s="13">
        <v>0.79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 t="s">
        <v>49</v>
      </c>
      <c r="B21" s="11" t="s">
        <v>36</v>
      </c>
      <c r="C21" s="11" t="s">
        <v>54</v>
      </c>
      <c r="D21" s="11" t="s">
        <v>39</v>
      </c>
      <c r="E21" s="11">
        <v>16</v>
      </c>
      <c r="F21" s="11">
        <v>10</v>
      </c>
      <c r="G21" s="11"/>
      <c r="H21" s="12"/>
      <c r="I21" s="11">
        <f t="shared" si="0"/>
        <v>6</v>
      </c>
      <c r="J21" s="12"/>
      <c r="K21" s="11">
        <v>0</v>
      </c>
      <c r="L21" s="12">
        <v>0</v>
      </c>
      <c r="M21" s="11">
        <v>50</v>
      </c>
      <c r="N21" s="13">
        <v>0.63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>
      <c r="A28" s="16" t="s">
        <v>26</v>
      </c>
      <c r="B28" s="17"/>
      <c r="C28" s="17"/>
      <c r="D28" s="17"/>
      <c r="E28" s="17">
        <f>SUM(E14:E27)</f>
        <v>179</v>
      </c>
      <c r="F28" s="17">
        <f t="shared" ref="F28:K28" si="1">SUM(F14:F27)</f>
        <v>109</v>
      </c>
      <c r="G28" s="17">
        <f t="shared" si="1"/>
        <v>0</v>
      </c>
      <c r="H28" s="17">
        <f t="shared" si="1"/>
        <v>0</v>
      </c>
      <c r="I28" s="17">
        <f t="shared" si="1"/>
        <v>70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AVERAGE(M15:M27)</f>
        <v>64</v>
      </c>
      <c r="N28" s="22">
        <f>AVERAGE(N15:N27)</f>
        <v>0.70666666666666667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6" t="str">
        <f>B10</f>
        <v>MASI ENEIDA YAZMIN HONORATO RODRIGUEZ</v>
      </c>
      <c r="C37" s="27"/>
      <c r="D37" s="27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B6" workbookViewId="0">
      <selection activeCell="M14" sqref="M14:N19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40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SEPTIEMBRE 23 - ENERO 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>
      <c r="A14" s="11" t="str">
        <f>'1'!A14</f>
        <v>FUNDAMENTOS DE  INTELIGENCIA DE NEGOCIOS</v>
      </c>
      <c r="B14" s="11" t="s">
        <v>22</v>
      </c>
      <c r="C14" s="11" t="str">
        <f>'1'!C14</f>
        <v>704IN</v>
      </c>
      <c r="D14" s="11" t="str">
        <f>'1'!D14</f>
        <v>ISIC</v>
      </c>
      <c r="E14" s="11">
        <f>'1'!E14</f>
        <v>15</v>
      </c>
      <c r="F14" s="11">
        <v>6</v>
      </c>
      <c r="G14" s="11"/>
      <c r="H14" s="12"/>
      <c r="I14" s="11">
        <v>0</v>
      </c>
      <c r="J14" s="12"/>
      <c r="K14" s="11">
        <v>0</v>
      </c>
      <c r="L14" s="12"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 t="s">
        <v>36</v>
      </c>
      <c r="C15" s="11" t="str">
        <f>'1'!C15</f>
        <v>304A</v>
      </c>
      <c r="D15" s="11" t="str">
        <f>'1'!D15</f>
        <v>ISIC</v>
      </c>
      <c r="E15" s="11">
        <f>'1'!E15</f>
        <v>29</v>
      </c>
      <c r="F15" s="11">
        <v>7</v>
      </c>
      <c r="G15" s="11"/>
      <c r="H15" s="12"/>
      <c r="I15" s="11">
        <f>'1'!I15</f>
        <v>3</v>
      </c>
      <c r="J15" s="12"/>
      <c r="K15" s="11">
        <v>0</v>
      </c>
      <c r="L15" s="12"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 t="s">
        <v>43</v>
      </c>
      <c r="C16" s="11" t="str">
        <f>'1'!C16</f>
        <v>504A</v>
      </c>
      <c r="D16" s="11" t="str">
        <f>'1'!D16</f>
        <v>ISIC</v>
      </c>
      <c r="E16" s="11">
        <f>'1'!E16</f>
        <v>20</v>
      </c>
      <c r="F16" s="11">
        <v>7</v>
      </c>
      <c r="G16" s="11"/>
      <c r="H16" s="12"/>
      <c r="I16" s="11">
        <v>7</v>
      </c>
      <c r="J16" s="12"/>
      <c r="K16" s="11">
        <v>0</v>
      </c>
      <c r="L16" s="12"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</v>
      </c>
      <c r="B17" s="11" t="s">
        <v>22</v>
      </c>
      <c r="C17" s="11" t="str">
        <f>'1'!C17</f>
        <v>504B</v>
      </c>
      <c r="D17" s="11" t="str">
        <f>'1'!D17</f>
        <v>ISIC</v>
      </c>
      <c r="E17" s="11">
        <f>'1'!E17</f>
        <v>16</v>
      </c>
      <c r="F17" s="11">
        <v>3</v>
      </c>
      <c r="G17" s="11"/>
      <c r="H17" s="12"/>
      <c r="I17" s="11">
        <v>11</v>
      </c>
      <c r="J17" s="12"/>
      <c r="K17" s="11">
        <v>0</v>
      </c>
      <c r="L17" s="12"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INVESTIGACION</v>
      </c>
      <c r="B18" s="11" t="s">
        <v>36</v>
      </c>
      <c r="C18" s="11" t="str">
        <f>'1'!C18</f>
        <v>104A</v>
      </c>
      <c r="D18" s="11" t="str">
        <f>'1'!D18</f>
        <v>ISIC</v>
      </c>
      <c r="E18" s="11">
        <f>'1'!E18</f>
        <v>34</v>
      </c>
      <c r="F18" s="11">
        <v>9</v>
      </c>
      <c r="G18" s="11"/>
      <c r="H18" s="12"/>
      <c r="I18" s="11">
        <v>9</v>
      </c>
      <c r="J18" s="12"/>
      <c r="K18" s="11">
        <v>0</v>
      </c>
      <c r="L18" s="12"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 t="s">
        <v>44</v>
      </c>
      <c r="B19" s="11" t="s">
        <v>43</v>
      </c>
      <c r="C19" s="11" t="s">
        <v>45</v>
      </c>
      <c r="D19" s="11" t="s">
        <v>39</v>
      </c>
      <c r="E19" s="11">
        <v>18</v>
      </c>
      <c r="F19" s="11">
        <v>9</v>
      </c>
      <c r="G19" s="11"/>
      <c r="H19" s="12"/>
      <c r="I19" s="11">
        <v>9</v>
      </c>
      <c r="J19" s="12"/>
      <c r="K19" s="11">
        <v>0</v>
      </c>
      <c r="L19" s="12">
        <v>0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>
        <f>AVERAGE(E14:E17)</f>
        <v>20</v>
      </c>
      <c r="F28" s="17">
        <f t="shared" ref="F28:J28" si="0">SUM(F14:F17)</f>
        <v>23</v>
      </c>
      <c r="G28" s="17">
        <f t="shared" si="0"/>
        <v>0</v>
      </c>
      <c r="H28" s="17">
        <f t="shared" si="0"/>
        <v>0</v>
      </c>
      <c r="I28" s="17">
        <f t="shared" si="0"/>
        <v>21</v>
      </c>
      <c r="J28" s="17">
        <f t="shared" si="0"/>
        <v>0</v>
      </c>
      <c r="K28" s="17">
        <f>SUM(K14:K19)</f>
        <v>0</v>
      </c>
      <c r="L28" s="17">
        <f>SUM(L14:L19)</f>
        <v>0</v>
      </c>
      <c r="M28" s="24" t="e">
        <f>AVERAGE(M14:M19)</f>
        <v>#DIV/0!</v>
      </c>
      <c r="N28" s="23" t="e">
        <f>AVERAGE(N14:N19)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3" workbookViewId="0">
      <selection activeCell="A19" sqref="A19:E2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41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SEPTIEMBRE 23 - ENERO 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FUNDAMENTOS DE  INTELIGENCIA DE NEGOCIOS</v>
      </c>
      <c r="B14" s="11"/>
      <c r="C14" s="11" t="str">
        <f>'1'!C14</f>
        <v>704IN</v>
      </c>
      <c r="D14" s="11" t="str">
        <f>'1'!D14</f>
        <v>ISIC</v>
      </c>
      <c r="E14" s="11">
        <f>'1'!E14</f>
        <v>15</v>
      </c>
      <c r="F14" s="11"/>
      <c r="G14" s="11"/>
      <c r="H14" s="12"/>
      <c r="I14" s="11">
        <f t="shared" ref="I14:I17" si="0">(E14-SUM(F14:G14))-K14</f>
        <v>15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29</v>
      </c>
      <c r="F15" s="11"/>
      <c r="G15" s="11"/>
      <c r="H15" s="12"/>
      <c r="I15" s="11">
        <f t="shared" si="0"/>
        <v>29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20</v>
      </c>
      <c r="F16" s="11"/>
      <c r="G16" s="11"/>
      <c r="H16" s="12"/>
      <c r="I16" s="11">
        <f t="shared" si="0"/>
        <v>20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</v>
      </c>
      <c r="B17" s="11"/>
      <c r="C17" s="11" t="str">
        <f>'1'!C17</f>
        <v>504B</v>
      </c>
      <c r="D17" s="11" t="str">
        <f>'1'!D17</f>
        <v>ISIC</v>
      </c>
      <c r="E17" s="11">
        <f>'1'!E17</f>
        <v>16</v>
      </c>
      <c r="F17" s="11"/>
      <c r="G17" s="11"/>
      <c r="H17" s="12"/>
      <c r="I17" s="11">
        <f t="shared" si="0"/>
        <v>16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INVESTIGACION</v>
      </c>
      <c r="B18" s="11"/>
      <c r="C18" s="11" t="str">
        <f>'1'!C18</f>
        <v>104A</v>
      </c>
      <c r="D18" s="11" t="str">
        <f>'1'!D18</f>
        <v>ISIC</v>
      </c>
      <c r="E18" s="11">
        <f>'1'!E18</f>
        <v>34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5" workbookViewId="0">
      <selection activeCell="A19" sqref="A19:E2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42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SEPTIEMBRE 23 - ENERO 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FUNDAMENTOS DE  INTELIGENCIA DE NEGOCIOS</v>
      </c>
      <c r="B14" s="11"/>
      <c r="C14" s="11" t="str">
        <f>'1'!C14</f>
        <v>704IN</v>
      </c>
      <c r="D14" s="11" t="str">
        <f>'1'!D14</f>
        <v>ISIC</v>
      </c>
      <c r="E14" s="11">
        <f>'1'!E14</f>
        <v>15</v>
      </c>
      <c r="F14" s="11"/>
      <c r="G14" s="11"/>
      <c r="H14" s="12"/>
      <c r="I14" s="11">
        <f t="shared" ref="I14:I17" si="0">(E14-SUM(F14:G14))-K14</f>
        <v>15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29</v>
      </c>
      <c r="F15" s="11"/>
      <c r="G15" s="11"/>
      <c r="H15" s="12"/>
      <c r="I15" s="11">
        <f t="shared" si="0"/>
        <v>29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20</v>
      </c>
      <c r="F16" s="11"/>
      <c r="G16" s="11"/>
      <c r="H16" s="12"/>
      <c r="I16" s="11">
        <f t="shared" si="0"/>
        <v>20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</v>
      </c>
      <c r="B17" s="11"/>
      <c r="C17" s="11" t="str">
        <f>'1'!C17</f>
        <v>504B</v>
      </c>
      <c r="D17" s="11" t="str">
        <f>'1'!D17</f>
        <v>ISIC</v>
      </c>
      <c r="E17" s="11">
        <f>'1'!E17</f>
        <v>16</v>
      </c>
      <c r="F17" s="11"/>
      <c r="G17" s="11"/>
      <c r="H17" s="12"/>
      <c r="I17" s="11">
        <f t="shared" si="0"/>
        <v>16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INVESTIGACION</v>
      </c>
      <c r="B18" s="11"/>
      <c r="C18" s="11" t="str">
        <f>'1'!C18</f>
        <v>104A</v>
      </c>
      <c r="D18" s="11" t="str">
        <f>'1'!D18</f>
        <v>ISIC</v>
      </c>
      <c r="E18" s="11">
        <f>'1'!E18</f>
        <v>34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5" workbookViewId="0">
      <selection activeCell="B14" sqref="B14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6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1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1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7" t="s">
        <v>3</v>
      </c>
      <c r="B6" s="28"/>
      <c r="C6" s="28"/>
      <c r="D6" s="28"/>
      <c r="E6" s="48" t="s">
        <v>33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4" t="s">
        <v>34</v>
      </c>
      <c r="C8" s="33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3" t="s">
        <v>8</v>
      </c>
      <c r="J8" s="28"/>
      <c r="K8" s="28"/>
      <c r="L8" s="34" t="str">
        <f>'1'!L8</f>
        <v>SEPTIEMBRE 23 - ENERO 24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32</v>
      </c>
      <c r="B10" s="34" t="str">
        <f>'1'!B10</f>
        <v>MASI ENEIDA YAZMIN HONORATO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7"/>
      <c r="B13" s="39"/>
      <c r="C13" s="39"/>
      <c r="D13" s="39"/>
      <c r="E13" s="39"/>
      <c r="F13" s="9" t="s">
        <v>23</v>
      </c>
      <c r="G13" s="9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FUNDAMENTOS DE  INTELIGENCIA DE NEGOCIOS</v>
      </c>
      <c r="B14" s="11"/>
      <c r="C14" s="11" t="str">
        <f>'1'!C14</f>
        <v>704IN</v>
      </c>
      <c r="D14" s="11" t="str">
        <f>'1'!D14</f>
        <v>ISIC</v>
      </c>
      <c r="E14" s="11">
        <f>'1'!E14</f>
        <v>15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15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20</v>
      </c>
      <c r="F16" s="11"/>
      <c r="G16" s="11"/>
      <c r="H16" s="12">
        <f t="shared" si="0"/>
        <v>0</v>
      </c>
      <c r="I16" s="11">
        <f t="shared" si="1"/>
        <v>20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</v>
      </c>
      <c r="B17" s="11"/>
      <c r="C17" s="11" t="str">
        <f>'1'!C17</f>
        <v>504B</v>
      </c>
      <c r="D17" s="11" t="str">
        <f>'1'!D17</f>
        <v>ISIC</v>
      </c>
      <c r="E17" s="11">
        <f>'1'!E17</f>
        <v>16</v>
      </c>
      <c r="F17" s="11"/>
      <c r="G17" s="11"/>
      <c r="H17" s="12">
        <f t="shared" si="0"/>
        <v>0</v>
      </c>
      <c r="I17" s="11">
        <f t="shared" si="1"/>
        <v>16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FUNDAMENTOS DE INVESTIGACION</v>
      </c>
      <c r="B18" s="11"/>
      <c r="C18" s="11" t="str">
        <f>'1'!C18</f>
        <v>104A</v>
      </c>
      <c r="D18" s="11" t="str">
        <f>'1'!D18</f>
        <v>ISIC</v>
      </c>
      <c r="E18" s="11">
        <f>'1'!E18</f>
        <v>34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114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114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9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0" t="s">
        <v>28</v>
      </c>
      <c r="C33" s="28"/>
      <c r="D33" s="28"/>
      <c r="E33" s="1"/>
      <c r="F33" s="1"/>
      <c r="G33" s="31" t="s">
        <v>29</v>
      </c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5" t="s">
        <v>30</v>
      </c>
      <c r="B35" s="28"/>
      <c r="C35" s="8"/>
      <c r="D35" s="1"/>
      <c r="E35" s="35"/>
      <c r="F35" s="28"/>
      <c r="G35" s="28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tr">
        <f>B10</f>
        <v>MASI ENEIDA YAZMIN HONORATO RODRIGUEZ</v>
      </c>
      <c r="C37" s="28"/>
      <c r="D37" s="28"/>
      <c r="E37" s="21"/>
      <c r="F37" s="21"/>
      <c r="G37" s="26" t="s">
        <v>31</v>
      </c>
      <c r="H37" s="28"/>
      <c r="I37" s="28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2022-10-20T01:36:28Z</cp:lastPrinted>
  <dcterms:created xsi:type="dcterms:W3CDTF">2021-11-22T14:45:25Z</dcterms:created>
  <dcterms:modified xsi:type="dcterms:W3CDTF">2023-10-04T02:56:24Z</dcterms:modified>
</cp:coreProperties>
</file>