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2023\sept 23-ene24\DOCENCIA\cuarto reporte\"/>
    </mc:Choice>
  </mc:AlternateContent>
  <xr:revisionPtr revIDLastSave="0" documentId="8_{A08DD9E1-1FC9-4A4B-B97C-52C656E5B43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7" i="4" l="1"/>
  <c r="M27" i="4"/>
  <c r="F27" i="4"/>
  <c r="G27" i="4"/>
  <c r="H27" i="4"/>
  <c r="I27" i="4"/>
  <c r="J27" i="4"/>
  <c r="K27" i="4"/>
  <c r="L27" i="4"/>
  <c r="E27" i="4"/>
  <c r="N28" i="3"/>
  <c r="M28" i="3"/>
  <c r="G28" i="3"/>
  <c r="H28" i="3"/>
  <c r="I28" i="3"/>
  <c r="J28" i="3"/>
  <c r="K28" i="3"/>
  <c r="L28" i="3"/>
  <c r="F28" i="3"/>
  <c r="E28" i="3"/>
  <c r="I18" i="3"/>
  <c r="N28" i="2"/>
  <c r="M28" i="2"/>
  <c r="I28" i="2"/>
  <c r="F28" i="2"/>
  <c r="I15" i="1"/>
  <c r="I16" i="1"/>
  <c r="I17" i="1"/>
  <c r="I18" i="1"/>
  <c r="I19" i="1"/>
  <c r="I20" i="1"/>
  <c r="I21" i="1"/>
  <c r="I14" i="1"/>
  <c r="L28" i="2"/>
  <c r="K28" i="2"/>
  <c r="E14" i="2"/>
  <c r="E18" i="2"/>
  <c r="D18" i="2"/>
  <c r="C18" i="2"/>
  <c r="A18" i="2"/>
  <c r="G28" i="2"/>
  <c r="H28" i="2"/>
  <c r="J28" i="2"/>
  <c r="M28" i="1" l="1"/>
  <c r="N28" i="1"/>
  <c r="F28" i="1"/>
  <c r="G28" i="1"/>
  <c r="H28" i="1"/>
  <c r="J28" i="1"/>
  <c r="K28" i="1"/>
  <c r="E28" i="1"/>
  <c r="N28" i="5"/>
  <c r="M28" i="5"/>
  <c r="K28" i="5"/>
  <c r="G28" i="5"/>
  <c r="F28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18" i="4"/>
  <c r="I18" i="4" s="1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6" i="4" s="1"/>
  <c r="L8" i="4"/>
  <c r="E8" i="4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D14" i="2"/>
  <c r="C14" i="2"/>
  <c r="A14" i="2"/>
  <c r="B10" i="2"/>
  <c r="B37" i="2" s="1"/>
  <c r="L8" i="2"/>
  <c r="E8" i="2"/>
  <c r="B37" i="1"/>
  <c r="L28" i="1" l="1"/>
  <c r="I28" i="1"/>
  <c r="E28" i="2"/>
  <c r="I28" i="5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<sst xmlns="http://schemas.openxmlformats.org/spreadsheetml/2006/main" count="236" uniqueCount="59">
  <si>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</si>
  <si>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</si>
  <si>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</si>
  <si>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</si>
  <si>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</si>
  <si>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</si>
  <si>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</si>
  <si>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</si>
  <si>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</si>
  <si>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</si>
  <si>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</si>
  <si>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</si>
  <si>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</si>
  <si>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</si>
  <si>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</si>
  <si>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</si>
  <si>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</si>
  <si>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</si>
  <si>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</si>
  <si>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</si>
  <si>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</si>
  <si>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</si>
  <si>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</si>
  <si>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</si>
  <si>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</si>
  <si>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</si>
  <si>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</si>
  <si>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</si>
  <si>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</si>
  <si>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</si>
  <si>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</si>
  <si>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</si>
  <si>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</si>
  <si>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</si>
  <si>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MASI ENEIDA YAZMIN HONORATO RODRIGUEZ</t>
  </si>
  <si>
    <t>II</t>
  </si>
  <si>
    <t>S/E</t>
  </si>
  <si>
    <t>1°</t>
  </si>
  <si>
    <t>ISIC</t>
  </si>
  <si>
    <t>2°</t>
  </si>
  <si>
    <t>3°</t>
  </si>
  <si>
    <t>4°</t>
  </si>
  <si>
    <t>III</t>
  </si>
  <si>
    <t>SEPTIEMBRE 23 - ENERO 24</t>
  </si>
  <si>
    <t>FUNDAMENTOS DE  INTELIGENCIA DE NEGOCIOS</t>
  </si>
  <si>
    <t>ESTRUCTURA DE DATOS</t>
  </si>
  <si>
    <t>LENGUAJES Y AUTOMATAS I</t>
  </si>
  <si>
    <t>FUNDAMENTOS DE INVESTIGACION</t>
  </si>
  <si>
    <t>704IN</t>
  </si>
  <si>
    <t>304A</t>
  </si>
  <si>
    <t>504A</t>
  </si>
  <si>
    <t>504B</t>
  </si>
  <si>
    <t>104A</t>
  </si>
  <si>
    <t>IV</t>
  </si>
  <si>
    <t>ISC. DIEGO DE JESUS VELAZQUEZ LUCHO</t>
  </si>
  <si>
    <t>FUNDAMENTOS DE INTELIGENCIA DE NEGOCIOS</t>
  </si>
  <si>
    <t>V</t>
  </si>
  <si>
    <t>VI</t>
  </si>
  <si>
    <t>504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</si>
</sst>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9" fontId="1" fillId="2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8" workbookViewId="0">
      <selection activeCell="H46" sqref="H4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9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9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0" t="s">
        <v>3</v>
      </c>
      <c r="B6" s="28"/>
      <c r="C6" s="28"/>
      <c r="D6" s="28"/>
      <c r="E6" s="33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37</v>
      </c>
      <c r="C8" s="32"/>
      <c r="D8" s="6" t="s">
        <v>6</v>
      </c>
      <c r="E8" s="7">
        <v>5</v>
      </c>
      <c r="F8" s="1"/>
      <c r="G8" s="4" t="s">
        <v>7</v>
      </c>
      <c r="H8" s="7">
        <v>4</v>
      </c>
      <c r="I8" s="38" t="s">
        <v>8</v>
      </c>
      <c r="J8" s="28"/>
      <c r="K8" s="28"/>
      <c r="L8" s="31" t="s">
        <v>43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1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1" t="s">
        <v>10</v>
      </c>
      <c r="B12" s="43" t="s">
        <v>11</v>
      </c>
      <c r="C12" s="43" t="s">
        <v>12</v>
      </c>
      <c r="D12" s="34" t="s">
        <v>13</v>
      </c>
      <c r="E12" s="34" t="s">
        <v>14</v>
      </c>
      <c r="F12" s="39" t="s">
        <v>15</v>
      </c>
      <c r="G12" s="40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2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44</v>
      </c>
      <c r="B14" s="11" t="s">
        <v>22</v>
      </c>
      <c r="C14" s="11" t="s">
        <v>48</v>
      </c>
      <c r="D14" s="11" t="s">
        <v>38</v>
      </c>
      <c r="E14" s="11">
        <v>15</v>
      </c>
      <c r="F14" s="11">
        <v>9</v>
      </c>
      <c r="G14" s="11"/>
      <c r="H14" s="12"/>
      <c r="I14" s="11">
        <f>E14-F14</f>
        <v>6</v>
      </c>
      <c r="J14" s="12"/>
      <c r="K14" s="11">
        <v>0</v>
      </c>
      <c r="L14" s="12">
        <v>0</v>
      </c>
      <c r="M14" s="11">
        <v>53</v>
      </c>
      <c r="N14" s="13">
        <v>0.6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45</v>
      </c>
      <c r="B15" s="11" t="s">
        <v>22</v>
      </c>
      <c r="C15" s="11" t="s">
        <v>49</v>
      </c>
      <c r="D15" s="11" t="s">
        <v>38</v>
      </c>
      <c r="E15" s="11">
        <v>29</v>
      </c>
      <c r="F15" s="11">
        <v>26</v>
      </c>
      <c r="G15" s="11"/>
      <c r="H15" s="12"/>
      <c r="I15" s="11">
        <f t="shared" ref="I15:I21" si="0">E15-F15</f>
        <v>3</v>
      </c>
      <c r="J15" s="12"/>
      <c r="K15" s="11">
        <v>0</v>
      </c>
      <c r="L15" s="12">
        <v>0</v>
      </c>
      <c r="M15" s="11">
        <v>82</v>
      </c>
      <c r="N15" s="13">
        <v>0.44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46</v>
      </c>
      <c r="B16" s="11" t="s">
        <v>22</v>
      </c>
      <c r="C16" s="11" t="s">
        <v>50</v>
      </c>
      <c r="D16" s="11" t="s">
        <v>38</v>
      </c>
      <c r="E16" s="11">
        <v>20</v>
      </c>
      <c r="F16" s="11">
        <v>16</v>
      </c>
      <c r="G16" s="11"/>
      <c r="H16" s="12"/>
      <c r="I16" s="11">
        <f t="shared" si="0"/>
        <v>4</v>
      </c>
      <c r="J16" s="12"/>
      <c r="K16" s="11">
        <v>0</v>
      </c>
      <c r="L16" s="12">
        <v>0</v>
      </c>
      <c r="M16" s="11">
        <v>71</v>
      </c>
      <c r="N16" s="25">
        <v>0.84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46</v>
      </c>
      <c r="B17" s="11" t="s">
        <v>22</v>
      </c>
      <c r="C17" s="11" t="s">
        <v>51</v>
      </c>
      <c r="D17" s="11" t="s">
        <v>38</v>
      </c>
      <c r="E17" s="11">
        <v>16</v>
      </c>
      <c r="F17" s="11">
        <v>14</v>
      </c>
      <c r="G17" s="11"/>
      <c r="H17" s="12"/>
      <c r="I17" s="11">
        <f t="shared" si="0"/>
        <v>2</v>
      </c>
      <c r="J17" s="12"/>
      <c r="K17" s="11">
        <v>0</v>
      </c>
      <c r="L17" s="12">
        <v>0</v>
      </c>
      <c r="M17" s="11">
        <v>69</v>
      </c>
      <c r="N17" s="25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47</v>
      </c>
      <c r="B18" s="11" t="s">
        <v>36</v>
      </c>
      <c r="C18" s="11" t="s">
        <v>52</v>
      </c>
      <c r="D18" s="11" t="s">
        <v>38</v>
      </c>
      <c r="E18" s="11">
        <v>34</v>
      </c>
      <c r="F18" s="11"/>
      <c r="G18" s="11"/>
      <c r="H18" s="12"/>
      <c r="I18" s="11">
        <f t="shared" si="0"/>
        <v>34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 t="s">
        <v>45</v>
      </c>
      <c r="B19" s="11" t="s">
        <v>35</v>
      </c>
      <c r="C19" s="11" t="s">
        <v>49</v>
      </c>
      <c r="D19" s="11" t="s">
        <v>38</v>
      </c>
      <c r="E19" s="11">
        <v>29</v>
      </c>
      <c r="F19" s="11">
        <v>19</v>
      </c>
      <c r="G19" s="11"/>
      <c r="H19" s="12"/>
      <c r="I19" s="11">
        <f t="shared" si="0"/>
        <v>10</v>
      </c>
      <c r="J19" s="12"/>
      <c r="K19" s="11">
        <v>0</v>
      </c>
      <c r="L19" s="12">
        <v>0</v>
      </c>
      <c r="M19" s="11">
        <v>54</v>
      </c>
      <c r="N19" s="13">
        <v>0.66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 t="s">
        <v>46</v>
      </c>
      <c r="B20" s="11" t="s">
        <v>35</v>
      </c>
      <c r="C20" s="11" t="s">
        <v>50</v>
      </c>
      <c r="D20" s="11" t="s">
        <v>38</v>
      </c>
      <c r="E20" s="11">
        <v>20</v>
      </c>
      <c r="F20" s="11">
        <v>15</v>
      </c>
      <c r="G20" s="11"/>
      <c r="H20" s="12"/>
      <c r="I20" s="11">
        <f t="shared" si="0"/>
        <v>5</v>
      </c>
      <c r="J20" s="12"/>
      <c r="K20" s="11">
        <v>0</v>
      </c>
      <c r="L20" s="12">
        <v>0</v>
      </c>
      <c r="M20" s="11">
        <v>58</v>
      </c>
      <c r="N20" s="13">
        <v>0.79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 t="s">
        <v>46</v>
      </c>
      <c r="B21" s="11" t="s">
        <v>35</v>
      </c>
      <c r="C21" s="11" t="s">
        <v>51</v>
      </c>
      <c r="D21" s="11" t="s">
        <v>38</v>
      </c>
      <c r="E21" s="11">
        <v>16</v>
      </c>
      <c r="F21" s="11">
        <v>10</v>
      </c>
      <c r="G21" s="11"/>
      <c r="H21" s="12"/>
      <c r="I21" s="11">
        <f t="shared" si="0"/>
        <v>6</v>
      </c>
      <c r="J21" s="12"/>
      <c r="K21" s="11">
        <v>0</v>
      </c>
      <c r="L21" s="12">
        <v>0</v>
      </c>
      <c r="M21" s="11">
        <v>50</v>
      </c>
      <c r="N21" s="13">
        <v>0.63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26</v>
      </c>
      <c r="B28" s="17"/>
      <c r="C28" s="17"/>
      <c r="D28" s="17"/>
      <c r="E28" s="17">
        <f>SUM(E14:E27)</f>
        <v>179</v>
      </c>
      <c r="F28" s="17">
        <f t="shared" ref="F28:K28" si="1">SUM(F14:F27)</f>
        <v>109</v>
      </c>
      <c r="G28" s="17">
        <f t="shared" si="1"/>
        <v>0</v>
      </c>
      <c r="H28" s="17">
        <f t="shared" si="1"/>
        <v>0</v>
      </c>
      <c r="I28" s="17">
        <f t="shared" si="1"/>
        <v>70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AVERAGE(M15:M27)</f>
        <v>64</v>
      </c>
      <c r="N28" s="22">
        <f>AVERAGE(N15:N27)</f>
        <v>0.70666666666666667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7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8" t="s">
        <v>28</v>
      </c>
      <c r="C33" s="28"/>
      <c r="D33" s="28"/>
      <c r="E33" s="1"/>
      <c r="F33" s="1"/>
      <c r="G33" s="29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9"/>
      <c r="C34" s="32"/>
      <c r="D34" s="32"/>
      <c r="E34" s="1"/>
      <c r="F34" s="1"/>
      <c r="G34" s="31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50" t="s">
        <v>30</v>
      </c>
      <c r="B35" s="28"/>
      <c r="C35" s="8"/>
      <c r="D35" s="1"/>
      <c r="E35" s="50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4" t="str">
        <f>B10</f>
        <v>MASI ENEIDA YAZMIN HONORATO RODRIGUEZ</v>
      </c>
      <c r="C37" s="45"/>
      <c r="D37" s="45"/>
      <c r="E37" s="21"/>
      <c r="F37" s="21"/>
      <c r="G37" s="46" t="s">
        <v>54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7" workbookViewId="0">
      <selection activeCell="M28" sqref="M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9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9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0" t="s">
        <v>3</v>
      </c>
      <c r="B6" s="28"/>
      <c r="C6" s="28"/>
      <c r="D6" s="28"/>
      <c r="E6" s="33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39</v>
      </c>
      <c r="C8" s="32"/>
      <c r="D8" s="6" t="s">
        <v>6</v>
      </c>
      <c r="E8" s="5">
        <f>'1'!E8</f>
        <v>5</v>
      </c>
      <c r="G8" s="4" t="s">
        <v>7</v>
      </c>
      <c r="H8" s="5">
        <v>4</v>
      </c>
      <c r="I8" s="38" t="s">
        <v>8</v>
      </c>
      <c r="J8" s="28"/>
      <c r="K8" s="28"/>
      <c r="L8" s="31" t="str">
        <f>'1'!L8</f>
        <v>SEPTIEMBRE 23 - ENERO 24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31</v>
      </c>
      <c r="B10" s="31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1" t="s">
        <v>10</v>
      </c>
      <c r="B12" s="43" t="s">
        <v>11</v>
      </c>
      <c r="C12" s="43" t="s">
        <v>12</v>
      </c>
      <c r="D12" s="34" t="s">
        <v>13</v>
      </c>
      <c r="E12" s="34" t="s">
        <v>14</v>
      </c>
      <c r="F12" s="39" t="s">
        <v>15</v>
      </c>
      <c r="G12" s="40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2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FUNDAMENTOS DE  INTELIGENCIA DE NEGOCIOS</v>
      </c>
      <c r="B14" s="11" t="s">
        <v>36</v>
      </c>
      <c r="C14" s="11" t="str">
        <f>'1'!C14</f>
        <v>704IN</v>
      </c>
      <c r="D14" s="11" t="str">
        <f>'1'!D14</f>
        <v>ISIC</v>
      </c>
      <c r="E14" s="11">
        <f>'1'!E14</f>
        <v>15</v>
      </c>
      <c r="F14" s="11"/>
      <c r="G14" s="11"/>
      <c r="H14" s="12"/>
      <c r="I14" s="11"/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36</v>
      </c>
      <c r="C15" s="11" t="str">
        <f>'1'!C15</f>
        <v>304A</v>
      </c>
      <c r="D15" s="11" t="str">
        <f>'1'!D15</f>
        <v>ISIC</v>
      </c>
      <c r="E15" s="11">
        <f>'1'!E15</f>
        <v>29</v>
      </c>
      <c r="F15" s="11"/>
      <c r="G15" s="11"/>
      <c r="H15" s="12"/>
      <c r="I15" s="11"/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42</v>
      </c>
      <c r="C16" s="11" t="str">
        <f>'1'!C16</f>
        <v>504A</v>
      </c>
      <c r="D16" s="11" t="str">
        <f>'1'!D16</f>
        <v>ISIC</v>
      </c>
      <c r="E16" s="11">
        <f>'1'!E16</f>
        <v>20</v>
      </c>
      <c r="F16" s="11">
        <v>14</v>
      </c>
      <c r="G16" s="11"/>
      <c r="H16" s="12"/>
      <c r="I16" s="11">
        <v>5</v>
      </c>
      <c r="J16" s="12"/>
      <c r="K16" s="11">
        <v>0</v>
      </c>
      <c r="L16" s="12">
        <v>0</v>
      </c>
      <c r="M16" s="11">
        <v>55</v>
      </c>
      <c r="N16" s="13">
        <v>0.74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 t="s">
        <v>42</v>
      </c>
      <c r="C17" s="11" t="str">
        <f>'1'!C17</f>
        <v>504B</v>
      </c>
      <c r="D17" s="11" t="str">
        <f>'1'!D17</f>
        <v>ISIC</v>
      </c>
      <c r="E17" s="11">
        <f>'1'!E17</f>
        <v>16</v>
      </c>
      <c r="F17" s="11">
        <v>9</v>
      </c>
      <c r="G17" s="11"/>
      <c r="H17" s="12"/>
      <c r="I17" s="11">
        <v>7</v>
      </c>
      <c r="J17" s="12"/>
      <c r="K17" s="11">
        <v>0</v>
      </c>
      <c r="L17" s="12">
        <v>0</v>
      </c>
      <c r="M17" s="11">
        <v>47</v>
      </c>
      <c r="N17" s="13">
        <v>0.56000000000000005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 t="s">
        <v>22</v>
      </c>
      <c r="C18" s="11" t="str">
        <f>'1'!C18</f>
        <v>104A</v>
      </c>
      <c r="D18" s="11" t="str">
        <f>'1'!D18</f>
        <v>ISIC</v>
      </c>
      <c r="E18" s="11">
        <f>'1'!E18</f>
        <v>34</v>
      </c>
      <c r="F18" s="11">
        <v>28</v>
      </c>
      <c r="G18" s="11"/>
      <c r="H18" s="12"/>
      <c r="I18" s="11">
        <v>6</v>
      </c>
      <c r="J18" s="12"/>
      <c r="K18" s="11">
        <v>0</v>
      </c>
      <c r="L18" s="12">
        <v>0</v>
      </c>
      <c r="M18" s="11">
        <v>75.790000000000006</v>
      </c>
      <c r="N18" s="13">
        <v>0.76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>
        <f>AVERAGE(E14:E17)</f>
        <v>20</v>
      </c>
      <c r="F28" s="17">
        <f>SUM(F14:F18)</f>
        <v>51</v>
      </c>
      <c r="G28" s="17">
        <f t="shared" ref="G28:J28" si="0">SUM(G14:G17)</f>
        <v>0</v>
      </c>
      <c r="H28" s="17">
        <f t="shared" si="0"/>
        <v>0</v>
      </c>
      <c r="I28" s="17">
        <f>SUM(I14:I18)</f>
        <v>18</v>
      </c>
      <c r="J28" s="17">
        <f t="shared" si="0"/>
        <v>0</v>
      </c>
      <c r="K28" s="17">
        <f>SUM(K14:K19)</f>
        <v>0</v>
      </c>
      <c r="L28" s="17">
        <f>SUM(L14:L19)</f>
        <v>0</v>
      </c>
      <c r="M28" s="24">
        <f>AVERAGE(M14:M18)</f>
        <v>59.263333333333343</v>
      </c>
      <c r="N28" s="23">
        <f>AVERAGE(N14:N18)</f>
        <v>0.68666666666666665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7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8" t="s">
        <v>28</v>
      </c>
      <c r="C33" s="28"/>
      <c r="D33" s="28"/>
      <c r="E33" s="1"/>
      <c r="F33" s="1"/>
      <c r="G33" s="29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9"/>
      <c r="C34" s="32"/>
      <c r="D34" s="32"/>
      <c r="E34" s="1"/>
      <c r="F34" s="1"/>
      <c r="G34" s="31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50" t="s">
        <v>30</v>
      </c>
      <c r="B35" s="28"/>
      <c r="C35" s="8"/>
      <c r="D35" s="1"/>
      <c r="E35" s="50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1" t="str">
        <f>B10</f>
        <v>MASI ENEIDA YAZMIN HONORATO RODRIGUEZ</v>
      </c>
      <c r="C37" s="28"/>
      <c r="D37" s="28"/>
      <c r="E37" s="21"/>
      <c r="F37" s="21"/>
      <c r="G37" s="46" t="s">
        <v>54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7" workbookViewId="0">
      <selection activeCell="M28" sqref="M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9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9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0" t="s">
        <v>3</v>
      </c>
      <c r="B6" s="28"/>
      <c r="C6" s="28"/>
      <c r="D6" s="28"/>
      <c r="E6" s="33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40</v>
      </c>
      <c r="C8" s="32"/>
      <c r="D8" s="6" t="s">
        <v>6</v>
      </c>
      <c r="E8" s="5">
        <f>'1'!E8</f>
        <v>5</v>
      </c>
      <c r="G8" s="4" t="s">
        <v>7</v>
      </c>
      <c r="H8" s="5">
        <v>4</v>
      </c>
      <c r="I8" s="38" t="s">
        <v>8</v>
      </c>
      <c r="J8" s="28"/>
      <c r="K8" s="28"/>
      <c r="L8" s="31" t="str">
        <f>'1'!L8</f>
        <v>SEPTIEMBRE 23 - ENERO 24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31</v>
      </c>
      <c r="B10" s="31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1" t="s">
        <v>10</v>
      </c>
      <c r="B12" s="43" t="s">
        <v>11</v>
      </c>
      <c r="C12" s="43" t="s">
        <v>12</v>
      </c>
      <c r="D12" s="34" t="s">
        <v>13</v>
      </c>
      <c r="E12" s="34" t="s">
        <v>14</v>
      </c>
      <c r="F12" s="39" t="s">
        <v>15</v>
      </c>
      <c r="G12" s="40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2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FUNDAMENTOS DE  INTELIGENCIA DE NEGOCIOS</v>
      </c>
      <c r="B14" s="11" t="s">
        <v>35</v>
      </c>
      <c r="C14" s="11" t="str">
        <f>'1'!C14</f>
        <v>704IN</v>
      </c>
      <c r="D14" s="11" t="str">
        <f>'1'!D14</f>
        <v>ISIC</v>
      </c>
      <c r="E14" s="11">
        <f>'1'!E14</f>
        <v>15</v>
      </c>
      <c r="F14" s="11">
        <v>14</v>
      </c>
      <c r="G14" s="11"/>
      <c r="H14" s="12"/>
      <c r="I14" s="11">
        <f t="shared" ref="I14:I18" si="0">(E14-SUM(F14:G14))-K14</f>
        <v>1</v>
      </c>
      <c r="J14" s="12"/>
      <c r="K14" s="11">
        <v>0</v>
      </c>
      <c r="L14" s="12">
        <v>0</v>
      </c>
      <c r="M14" s="11">
        <v>83.3</v>
      </c>
      <c r="N14" s="13">
        <v>0.66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42</v>
      </c>
      <c r="C15" s="11" t="str">
        <f>'1'!C15</f>
        <v>304A</v>
      </c>
      <c r="D15" s="11" t="str">
        <f>'1'!D15</f>
        <v>ISIC</v>
      </c>
      <c r="E15" s="11">
        <f>'1'!E15</f>
        <v>29</v>
      </c>
      <c r="F15" s="11">
        <v>18</v>
      </c>
      <c r="G15" s="11"/>
      <c r="H15" s="12"/>
      <c r="I15" s="11">
        <f t="shared" si="0"/>
        <v>11</v>
      </c>
      <c r="J15" s="12"/>
      <c r="K15" s="11">
        <v>0</v>
      </c>
      <c r="L15" s="12">
        <v>0</v>
      </c>
      <c r="M15" s="26">
        <v>47.9</v>
      </c>
      <c r="N15" s="13">
        <v>0.62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53</v>
      </c>
      <c r="C16" s="11" t="str">
        <f>'1'!C16</f>
        <v>504A</v>
      </c>
      <c r="D16" s="11" t="str">
        <f>'1'!D16</f>
        <v>ISIC</v>
      </c>
      <c r="E16" s="11">
        <f>'1'!E16</f>
        <v>20</v>
      </c>
      <c r="F16" s="11">
        <v>14</v>
      </c>
      <c r="G16" s="11"/>
      <c r="H16" s="12"/>
      <c r="I16" s="11">
        <f t="shared" si="0"/>
        <v>6</v>
      </c>
      <c r="J16" s="12"/>
      <c r="K16" s="11">
        <v>0</v>
      </c>
      <c r="L16" s="12">
        <v>0</v>
      </c>
      <c r="M16" s="11">
        <v>46.15</v>
      </c>
      <c r="N16" s="13">
        <v>0.63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 t="s">
        <v>53</v>
      </c>
      <c r="C17" s="11" t="str">
        <f>'1'!C17</f>
        <v>504B</v>
      </c>
      <c r="D17" s="11" t="str">
        <f>'1'!D17</f>
        <v>ISIC</v>
      </c>
      <c r="E17" s="11">
        <f>'1'!E17</f>
        <v>16</v>
      </c>
      <c r="F17" s="11">
        <v>10</v>
      </c>
      <c r="G17" s="11"/>
      <c r="H17" s="12"/>
      <c r="I17" s="11">
        <f t="shared" si="0"/>
        <v>6</v>
      </c>
      <c r="J17" s="12"/>
      <c r="K17" s="11">
        <v>0</v>
      </c>
      <c r="L17" s="12">
        <v>0</v>
      </c>
      <c r="M17" s="11">
        <v>51.63</v>
      </c>
      <c r="N17" s="13">
        <v>0.63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 t="s">
        <v>35</v>
      </c>
      <c r="C18" s="11" t="str">
        <f>'1'!C18</f>
        <v>104A</v>
      </c>
      <c r="D18" s="11" t="str">
        <f>'1'!D18</f>
        <v>ISIC</v>
      </c>
      <c r="E18" s="11">
        <f>'1'!E18</f>
        <v>34</v>
      </c>
      <c r="F18" s="11">
        <v>22</v>
      </c>
      <c r="G18" s="11"/>
      <c r="H18" s="12"/>
      <c r="I18" s="11">
        <f t="shared" si="0"/>
        <v>12</v>
      </c>
      <c r="J18" s="12"/>
      <c r="K18" s="11">
        <v>0</v>
      </c>
      <c r="L18" s="12">
        <v>0</v>
      </c>
      <c r="M18" s="11">
        <v>56.1</v>
      </c>
      <c r="N18" s="13">
        <v>0.65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>
        <f>SUM(E14:E18)</f>
        <v>114</v>
      </c>
      <c r="F28" s="17">
        <f>SUM(F14:F18)</f>
        <v>78</v>
      </c>
      <c r="G28" s="17">
        <f t="shared" ref="G28:N28" si="1">SUM(G14:G18)</f>
        <v>0</v>
      </c>
      <c r="H28" s="17">
        <f t="shared" si="1"/>
        <v>0</v>
      </c>
      <c r="I28" s="17">
        <f t="shared" si="1"/>
        <v>36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17">
        <f>AVERAGE(M14:M18)</f>
        <v>57.015999999999998</v>
      </c>
      <c r="N28" s="52">
        <f>AVERAGE(N14:N18)</f>
        <v>0.63800000000000001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7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8" t="s">
        <v>28</v>
      </c>
      <c r="C33" s="28"/>
      <c r="D33" s="28"/>
      <c r="E33" s="1"/>
      <c r="F33" s="1"/>
      <c r="G33" s="29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9"/>
      <c r="C34" s="32"/>
      <c r="D34" s="32"/>
      <c r="E34" s="1"/>
      <c r="F34" s="1"/>
      <c r="G34" s="31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50" t="s">
        <v>30</v>
      </c>
      <c r="B35" s="28"/>
      <c r="C35" s="8"/>
      <c r="D35" s="1"/>
      <c r="E35" s="50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4" t="str">
        <f>B10</f>
        <v>MASI ENEIDA YAZMIN HONORATO RODRIGUEZ</v>
      </c>
      <c r="C37" s="45"/>
      <c r="D37" s="45"/>
      <c r="E37" s="21"/>
      <c r="F37" s="21"/>
      <c r="G37" s="46" t="s">
        <v>54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abSelected="1" workbookViewId="0">
      <selection activeCell="B1" sqref="B1:N1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9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9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0" t="s">
        <v>3</v>
      </c>
      <c r="B6" s="28"/>
      <c r="C6" s="28"/>
      <c r="D6" s="28"/>
      <c r="E6" s="33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41</v>
      </c>
      <c r="C8" s="32"/>
      <c r="D8" s="6" t="s">
        <v>6</v>
      </c>
      <c r="E8" s="5">
        <f>'1'!E8</f>
        <v>5</v>
      </c>
      <c r="G8" s="4" t="s">
        <v>7</v>
      </c>
      <c r="H8" s="5">
        <v>4</v>
      </c>
      <c r="I8" s="38" t="s">
        <v>8</v>
      </c>
      <c r="J8" s="28"/>
      <c r="K8" s="28"/>
      <c r="L8" s="31" t="str">
        <f>'1'!L8</f>
        <v>SEPTIEMBRE 23 - ENERO 24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31</v>
      </c>
      <c r="B10" s="31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1" t="s">
        <v>10</v>
      </c>
      <c r="B12" s="43" t="s">
        <v>11</v>
      </c>
      <c r="C12" s="43" t="s">
        <v>12</v>
      </c>
      <c r="D12" s="34" t="s">
        <v>13</v>
      </c>
      <c r="E12" s="34" t="s">
        <v>14</v>
      </c>
      <c r="F12" s="39" t="s">
        <v>15</v>
      </c>
      <c r="G12" s="40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2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FUNDAMENTOS DE  INTELIGENCIA DE NEGOCIOS</v>
      </c>
      <c r="B14" s="11" t="s">
        <v>42</v>
      </c>
      <c r="C14" s="11" t="str">
        <f>'1'!C14</f>
        <v>704IN</v>
      </c>
      <c r="D14" s="11" t="str">
        <f>'1'!D14</f>
        <v>ISIC</v>
      </c>
      <c r="E14" s="11">
        <f>'1'!E14</f>
        <v>15</v>
      </c>
      <c r="F14" s="11">
        <v>10</v>
      </c>
      <c r="G14" s="11"/>
      <c r="H14" s="12"/>
      <c r="I14" s="11">
        <f t="shared" ref="I14:I18" si="0">(E14-SUM(F14:G14))-K14</f>
        <v>5</v>
      </c>
      <c r="J14" s="12"/>
      <c r="K14" s="11">
        <v>0</v>
      </c>
      <c r="L14" s="12">
        <v>0</v>
      </c>
      <c r="M14" s="11">
        <v>55.3</v>
      </c>
      <c r="N14" s="13">
        <v>0.67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53</v>
      </c>
      <c r="C15" s="11" t="str">
        <f>'1'!C15</f>
        <v>304A</v>
      </c>
      <c r="D15" s="11" t="str">
        <f>'1'!D15</f>
        <v>ISIC</v>
      </c>
      <c r="E15" s="11">
        <f>'1'!E15</f>
        <v>29</v>
      </c>
      <c r="F15" s="11">
        <v>20</v>
      </c>
      <c r="G15" s="11"/>
      <c r="H15" s="12"/>
      <c r="I15" s="11">
        <f t="shared" si="0"/>
        <v>9</v>
      </c>
      <c r="J15" s="12"/>
      <c r="K15" s="11">
        <v>0</v>
      </c>
      <c r="L15" s="12">
        <v>0</v>
      </c>
      <c r="M15" s="11">
        <v>54.59</v>
      </c>
      <c r="N15" s="13">
        <v>0.69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56</v>
      </c>
      <c r="C16" s="11" t="str">
        <f>'1'!C16</f>
        <v>504A</v>
      </c>
      <c r="D16" s="11" t="str">
        <f>'1'!D16</f>
        <v>ISIC</v>
      </c>
      <c r="E16" s="11">
        <f>'1'!E16</f>
        <v>20</v>
      </c>
      <c r="F16" s="11">
        <v>10</v>
      </c>
      <c r="G16" s="11"/>
      <c r="H16" s="12"/>
      <c r="I16" s="11">
        <f t="shared" si="0"/>
        <v>10</v>
      </c>
      <c r="J16" s="12"/>
      <c r="K16" s="11">
        <v>0</v>
      </c>
      <c r="L16" s="12">
        <v>0</v>
      </c>
      <c r="M16" s="11">
        <v>41</v>
      </c>
      <c r="N16" s="13">
        <v>0.5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 t="s">
        <v>56</v>
      </c>
      <c r="C17" s="11" t="str">
        <f>'1'!C17</f>
        <v>504B</v>
      </c>
      <c r="D17" s="11" t="str">
        <f>'1'!D17</f>
        <v>ISIC</v>
      </c>
      <c r="E17" s="11">
        <f>'1'!E17</f>
        <v>16</v>
      </c>
      <c r="F17" s="11">
        <v>8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40.299999999999997</v>
      </c>
      <c r="N17" s="13">
        <v>0.5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 t="s">
        <v>42</v>
      </c>
      <c r="C18" s="11" t="str">
        <f>'1'!C18</f>
        <v>104A</v>
      </c>
      <c r="D18" s="11" t="str">
        <f>'1'!D18</f>
        <v>ISIC</v>
      </c>
      <c r="E18" s="11">
        <f>'1'!E18</f>
        <v>34</v>
      </c>
      <c r="F18" s="11">
        <v>19</v>
      </c>
      <c r="G18" s="11"/>
      <c r="H18" s="12"/>
      <c r="I18" s="11">
        <f t="shared" si="0"/>
        <v>15</v>
      </c>
      <c r="J18" s="12"/>
      <c r="K18" s="11">
        <v>0</v>
      </c>
      <c r="L18" s="12">
        <v>0</v>
      </c>
      <c r="M18" s="11">
        <v>47.61</v>
      </c>
      <c r="N18" s="13">
        <v>0.53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 t="s">
        <v>55</v>
      </c>
      <c r="B19" s="11" t="s">
        <v>53</v>
      </c>
      <c r="C19" s="11" t="s">
        <v>48</v>
      </c>
      <c r="D19" s="11" t="s">
        <v>38</v>
      </c>
      <c r="E19" s="11">
        <v>15</v>
      </c>
      <c r="F19" s="11">
        <v>12</v>
      </c>
      <c r="G19" s="11"/>
      <c r="H19" s="12"/>
      <c r="I19" s="11">
        <v>3</v>
      </c>
      <c r="J19" s="12"/>
      <c r="K19" s="11">
        <v>0</v>
      </c>
      <c r="L19" s="12">
        <v>0</v>
      </c>
      <c r="M19" s="11">
        <v>62.8</v>
      </c>
      <c r="N19" s="13">
        <v>0.8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 t="s">
        <v>45</v>
      </c>
      <c r="B20" s="11" t="s">
        <v>56</v>
      </c>
      <c r="C20" s="11" t="s">
        <v>49</v>
      </c>
      <c r="D20" s="11" t="s">
        <v>38</v>
      </c>
      <c r="E20" s="11">
        <v>29</v>
      </c>
      <c r="F20" s="11">
        <v>18</v>
      </c>
      <c r="G20" s="11"/>
      <c r="H20" s="12"/>
      <c r="I20" s="11">
        <v>11</v>
      </c>
      <c r="J20" s="12"/>
      <c r="K20" s="11">
        <v>0</v>
      </c>
      <c r="L20" s="12">
        <v>0</v>
      </c>
      <c r="M20" s="11">
        <v>51.2</v>
      </c>
      <c r="N20" s="13">
        <v>0.62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 t="s">
        <v>45</v>
      </c>
      <c r="B21" s="11" t="s">
        <v>57</v>
      </c>
      <c r="C21" s="11" t="s">
        <v>49</v>
      </c>
      <c r="D21" s="11" t="s">
        <v>38</v>
      </c>
      <c r="E21" s="11">
        <v>29</v>
      </c>
      <c r="F21" s="11">
        <v>15</v>
      </c>
      <c r="G21" s="11"/>
      <c r="H21" s="12"/>
      <c r="I21" s="11">
        <v>14</v>
      </c>
      <c r="J21" s="12"/>
      <c r="K21" s="11">
        <v>0</v>
      </c>
      <c r="L21" s="12">
        <v>0</v>
      </c>
      <c r="M21" s="11">
        <v>42.1</v>
      </c>
      <c r="N21" s="13">
        <v>0.52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 t="s">
        <v>46</v>
      </c>
      <c r="B22" s="11" t="s">
        <v>57</v>
      </c>
      <c r="C22" s="11" t="s">
        <v>50</v>
      </c>
      <c r="D22" s="11" t="s">
        <v>38</v>
      </c>
      <c r="E22" s="11">
        <v>20</v>
      </c>
      <c r="F22" s="11">
        <v>11</v>
      </c>
      <c r="G22" s="11"/>
      <c r="H22" s="12"/>
      <c r="I22" s="11">
        <v>9</v>
      </c>
      <c r="J22" s="12"/>
      <c r="K22" s="11">
        <v>0</v>
      </c>
      <c r="L22" s="12">
        <v>0</v>
      </c>
      <c r="M22" s="11">
        <v>42</v>
      </c>
      <c r="N22" s="13">
        <v>0.55000000000000004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 t="s">
        <v>46</v>
      </c>
      <c r="B23" s="11" t="s">
        <v>57</v>
      </c>
      <c r="C23" s="11" t="s">
        <v>58</v>
      </c>
      <c r="D23" s="11" t="s">
        <v>38</v>
      </c>
      <c r="E23" s="11">
        <v>16</v>
      </c>
      <c r="F23" s="11">
        <v>8</v>
      </c>
      <c r="G23" s="11"/>
      <c r="H23" s="12"/>
      <c r="I23" s="11">
        <v>8</v>
      </c>
      <c r="J23" s="12"/>
      <c r="K23" s="11">
        <v>0</v>
      </c>
      <c r="L23" s="12">
        <v>0</v>
      </c>
      <c r="M23" s="11">
        <v>36.4</v>
      </c>
      <c r="N23" s="13">
        <v>0.5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 t="s">
        <v>47</v>
      </c>
      <c r="B24" s="11" t="s">
        <v>53</v>
      </c>
      <c r="C24" s="11" t="s">
        <v>52</v>
      </c>
      <c r="D24" s="11" t="s">
        <v>38</v>
      </c>
      <c r="E24" s="11">
        <v>34</v>
      </c>
      <c r="F24" s="11">
        <v>12</v>
      </c>
      <c r="G24" s="11"/>
      <c r="H24" s="12"/>
      <c r="I24" s="11">
        <v>22</v>
      </c>
      <c r="J24" s="12"/>
      <c r="K24" s="11">
        <v>0</v>
      </c>
      <c r="L24" s="12">
        <v>0</v>
      </c>
      <c r="M24" s="11">
        <v>27.94</v>
      </c>
      <c r="N24" s="13">
        <v>0.35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6.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6" t="s">
        <v>26</v>
      </c>
      <c r="B27" s="17"/>
      <c r="C27" s="17"/>
      <c r="D27" s="17"/>
      <c r="E27" s="17">
        <f>SUM(E14:E24)</f>
        <v>257</v>
      </c>
      <c r="F27" s="17">
        <f t="shared" ref="F27:N27" si="1">SUM(F14:F24)</f>
        <v>143</v>
      </c>
      <c r="G27" s="17">
        <f t="shared" si="1"/>
        <v>0</v>
      </c>
      <c r="H27" s="17">
        <f t="shared" si="1"/>
        <v>0</v>
      </c>
      <c r="I27" s="17">
        <f t="shared" si="1"/>
        <v>114</v>
      </c>
      <c r="J27" s="17">
        <f t="shared" si="1"/>
        <v>0</v>
      </c>
      <c r="K27" s="17">
        <f t="shared" si="1"/>
        <v>0</v>
      </c>
      <c r="L27" s="17">
        <f t="shared" si="1"/>
        <v>0</v>
      </c>
      <c r="M27" s="17">
        <f>AVERAGE(M14:M24)</f>
        <v>45.56727272727273</v>
      </c>
      <c r="N27" s="52">
        <f>AVERAGE(N14:N24)</f>
        <v>0.56636363636363629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>
      <c r="A29" s="47" t="s">
        <v>27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2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48" t="s">
        <v>28</v>
      </c>
      <c r="C32" s="28"/>
      <c r="D32" s="28"/>
      <c r="E32" s="1"/>
      <c r="F32" s="1"/>
      <c r="G32" s="29" t="s">
        <v>29</v>
      </c>
      <c r="H32" s="28"/>
      <c r="I32" s="28"/>
      <c r="J32" s="2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>
      <c r="A33" s="1"/>
      <c r="B33" s="49"/>
      <c r="C33" s="32"/>
      <c r="D33" s="32"/>
      <c r="E33" s="1"/>
      <c r="F33" s="1"/>
      <c r="G33" s="31"/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>
      <c r="A34" s="50" t="s">
        <v>30</v>
      </c>
      <c r="B34" s="28"/>
      <c r="C34" s="8"/>
      <c r="D34" s="1"/>
      <c r="E34" s="50"/>
      <c r="F34" s="28"/>
      <c r="G34" s="28"/>
      <c r="H34" s="2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>
      <c r="A36" s="1"/>
      <c r="B36" s="44" t="str">
        <f>B10</f>
        <v>MASI ENEIDA YAZMIN HONORATO RODRIGUEZ</v>
      </c>
      <c r="C36" s="45"/>
      <c r="D36" s="45"/>
      <c r="E36" s="21"/>
      <c r="F36" s="21"/>
      <c r="G36" s="46" t="s">
        <v>54</v>
      </c>
      <c r="H36" s="28"/>
      <c r="I36" s="28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7" type="noConversion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F38" sqref="F3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9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9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0" t="s">
        <v>3</v>
      </c>
      <c r="B6" s="28"/>
      <c r="C6" s="28"/>
      <c r="D6" s="28"/>
      <c r="E6" s="33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33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8" t="s">
        <v>8</v>
      </c>
      <c r="J8" s="28"/>
      <c r="K8" s="28"/>
      <c r="L8" s="31" t="str">
        <f>'1'!L8</f>
        <v>SEPTIEMBRE 23 - ENERO 24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31</v>
      </c>
      <c r="B10" s="31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1" t="s">
        <v>10</v>
      </c>
      <c r="B12" s="43" t="s">
        <v>11</v>
      </c>
      <c r="C12" s="43" t="s">
        <v>12</v>
      </c>
      <c r="D12" s="34" t="s">
        <v>13</v>
      </c>
      <c r="E12" s="34" t="s">
        <v>14</v>
      </c>
      <c r="F12" s="39" t="s">
        <v>15</v>
      </c>
      <c r="G12" s="40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2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FUNDAMENTOS DE  INTELIGENCIA DE NEGOCIOS</v>
      </c>
      <c r="B14" s="11"/>
      <c r="C14" s="11" t="str">
        <f>'1'!C14</f>
        <v>704IN</v>
      </c>
      <c r="D14" s="11" t="str">
        <f>'1'!D14</f>
        <v>ISIC</v>
      </c>
      <c r="E14" s="11">
        <f>'1'!E14</f>
        <v>15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15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20</v>
      </c>
      <c r="F16" s="11"/>
      <c r="G16" s="11"/>
      <c r="H16" s="12">
        <f t="shared" si="0"/>
        <v>0</v>
      </c>
      <c r="I16" s="11">
        <f t="shared" si="1"/>
        <v>20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/>
      <c r="C17" s="11" t="str">
        <f>'1'!C17</f>
        <v>504B</v>
      </c>
      <c r="D17" s="11" t="str">
        <f>'1'!D17</f>
        <v>ISIC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/>
      <c r="C18" s="11" t="str">
        <f>'1'!C18</f>
        <v>104A</v>
      </c>
      <c r="D18" s="11" t="str">
        <f>'1'!D18</f>
        <v>ISIC</v>
      </c>
      <c r="E18" s="11">
        <f>'1'!E18</f>
        <v>34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114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114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7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8" t="s">
        <v>28</v>
      </c>
      <c r="C33" s="28"/>
      <c r="D33" s="28"/>
      <c r="E33" s="1"/>
      <c r="F33" s="1"/>
      <c r="G33" s="29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9"/>
      <c r="C34" s="32"/>
      <c r="D34" s="32"/>
      <c r="E34" s="1"/>
      <c r="F34" s="1"/>
      <c r="G34" s="31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50" t="s">
        <v>30</v>
      </c>
      <c r="B35" s="28"/>
      <c r="C35" s="8"/>
      <c r="D35" s="1"/>
      <c r="E35" s="50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1" t="str">
        <f>B10</f>
        <v>MASI ENEIDA YAZMIN HONORATO RODRIGUEZ</v>
      </c>
      <c r="C37" s="28"/>
      <c r="D37" s="28"/>
      <c r="E37" s="21"/>
      <c r="F37" s="21"/>
      <c r="G37" s="46" t="s">
        <v>54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2022-10-20T01:36:28Z</cp:lastPrinted>
  <dcterms:created xsi:type="dcterms:W3CDTF">2021-11-22T14:45:25Z</dcterms:created>
  <dcterms:modified xsi:type="dcterms:W3CDTF">2024-01-10T01:21:36Z</dcterms:modified>
</cp:coreProperties>
</file>