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A77EBBFC-C19F-4757-8964-25F4DD47FF0B}" xr6:coauthVersionLast="47" xr6:coauthVersionMax="47" xr10:uidLastSave="{00000000-0000-0000-0000-000000000000}"/>
  <bookViews>
    <workbookView xWindow="-103" yWindow="-103" windowWidth="18720" windowHeight="11949" firstSheet="6" activeTab="8" xr2:uid="{00000000-000D-0000-FFFF-FFFF00000000}"/>
  </bookViews>
  <sheets>
    <sheet name="ALGEBRA LINEAL 307B" sheetId="1" r:id="rId1"/>
    <sheet name="FUND DE FISICA" sheetId="3" r:id="rId2"/>
    <sheet name="MAT APLIC ADMON" sheetId="4" r:id="rId3"/>
    <sheet name="ALGEBRA LINEAL 307B (2)" sheetId="5" r:id="rId4"/>
    <sheet name="FUND DE FISICA (2)" sheetId="6" r:id="rId5"/>
    <sheet name="MAT APLIC ADMON (2)" sheetId="7" r:id="rId6"/>
    <sheet name="ALGEBRA LINEAL 307B (3)" sheetId="8" r:id="rId7"/>
    <sheet name="FUND DE FISICA (3)" sheetId="9" r:id="rId8"/>
    <sheet name="MAT APLIC ADMON (3)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0" l="1"/>
  <c r="N44" i="10"/>
  <c r="M44" i="10"/>
  <c r="L44" i="10"/>
  <c r="K44" i="10"/>
  <c r="J44" i="10"/>
  <c r="O43" i="10"/>
  <c r="O46" i="10" s="1"/>
  <c r="N43" i="10"/>
  <c r="N46" i="10" s="1"/>
  <c r="M43" i="10"/>
  <c r="M46" i="10" s="1"/>
  <c r="L43" i="10"/>
  <c r="L46" i="10" s="1"/>
  <c r="K43" i="10"/>
  <c r="K46" i="10" s="1"/>
  <c r="J43" i="10"/>
  <c r="J46" i="10" s="1"/>
  <c r="O42" i="10"/>
  <c r="O45" i="10" s="1"/>
  <c r="N42" i="10"/>
  <c r="N45" i="10" s="1"/>
  <c r="M42" i="10"/>
  <c r="M45" i="10" s="1"/>
  <c r="L42" i="10"/>
  <c r="K42" i="10"/>
  <c r="K45" i="10" s="1"/>
  <c r="J42" i="10"/>
  <c r="J45" i="10" s="1"/>
  <c r="P38" i="10"/>
  <c r="D38" i="10"/>
  <c r="C38" i="10"/>
  <c r="P37" i="10"/>
  <c r="D37" i="10"/>
  <c r="C37" i="10"/>
  <c r="P36" i="10"/>
  <c r="D36" i="10"/>
  <c r="C36" i="10"/>
  <c r="P35" i="10"/>
  <c r="D35" i="10"/>
  <c r="C35" i="10"/>
  <c r="P34" i="10"/>
  <c r="D34" i="10"/>
  <c r="C34" i="10"/>
  <c r="P33" i="10"/>
  <c r="D33" i="10"/>
  <c r="C33" i="10"/>
  <c r="P32" i="10"/>
  <c r="D32" i="10"/>
  <c r="C32" i="10"/>
  <c r="P31" i="10"/>
  <c r="D31" i="10"/>
  <c r="C31" i="10"/>
  <c r="B31" i="10"/>
  <c r="B32" i="10" s="1"/>
  <c r="B33" i="10" s="1"/>
  <c r="B34" i="10" s="1"/>
  <c r="B35" i="10" s="1"/>
  <c r="B36" i="10" s="1"/>
  <c r="B37" i="10" s="1"/>
  <c r="B38" i="10" s="1"/>
  <c r="P30" i="10"/>
  <c r="D30" i="10"/>
  <c r="C30" i="10"/>
  <c r="B30" i="10"/>
  <c r="P29" i="10"/>
  <c r="D29" i="10"/>
  <c r="C29" i="10"/>
  <c r="P28" i="10"/>
  <c r="D28" i="10"/>
  <c r="C28" i="10"/>
  <c r="P27" i="10"/>
  <c r="D27" i="10"/>
  <c r="C27" i="10"/>
  <c r="P26" i="10"/>
  <c r="D26" i="10"/>
  <c r="C26" i="10"/>
  <c r="P25" i="10"/>
  <c r="D25" i="10"/>
  <c r="C25" i="10"/>
  <c r="P24" i="10"/>
  <c r="D24" i="10"/>
  <c r="C24" i="10"/>
  <c r="P23" i="10"/>
  <c r="D23" i="10"/>
  <c r="C23" i="10"/>
  <c r="P22" i="10"/>
  <c r="D22" i="10"/>
  <c r="C22" i="10"/>
  <c r="P21" i="10"/>
  <c r="D21" i="10"/>
  <c r="C21" i="10"/>
  <c r="P20" i="10"/>
  <c r="D20" i="10"/>
  <c r="C20" i="10"/>
  <c r="P19" i="10"/>
  <c r="D19" i="10"/>
  <c r="C19" i="10"/>
  <c r="P18" i="10"/>
  <c r="D18" i="10"/>
  <c r="C18" i="10"/>
  <c r="P17" i="10"/>
  <c r="D17" i="10"/>
  <c r="C17" i="10"/>
  <c r="P16" i="10"/>
  <c r="D16" i="10"/>
  <c r="C16" i="10"/>
  <c r="P15" i="10"/>
  <c r="D15" i="10"/>
  <c r="C15" i="10"/>
  <c r="P14" i="10"/>
  <c r="D14" i="10"/>
  <c r="C14" i="10"/>
  <c r="P13" i="10"/>
  <c r="D13" i="10"/>
  <c r="C13" i="10"/>
  <c r="P12" i="10"/>
  <c r="D12" i="10"/>
  <c r="C12" i="10"/>
  <c r="P11" i="10"/>
  <c r="D11" i="10"/>
  <c r="C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P10" i="10"/>
  <c r="D10" i="10"/>
  <c r="C10" i="10"/>
  <c r="B10" i="10"/>
  <c r="P9" i="10"/>
  <c r="D9" i="10"/>
  <c r="C9" i="10"/>
  <c r="J44" i="9"/>
  <c r="M43" i="9"/>
  <c r="N42" i="9"/>
  <c r="M42" i="9"/>
  <c r="L42" i="9"/>
  <c r="K42" i="9"/>
  <c r="K44" i="9" s="1"/>
  <c r="J42" i="9"/>
  <c r="N41" i="9"/>
  <c r="N44" i="9" s="1"/>
  <c r="M41" i="9"/>
  <c r="M44" i="9" s="1"/>
  <c r="L41" i="9"/>
  <c r="L44" i="9" s="1"/>
  <c r="K41" i="9"/>
  <c r="J41" i="9"/>
  <c r="N40" i="9"/>
  <c r="N43" i="9" s="1"/>
  <c r="M40" i="9"/>
  <c r="L40" i="9"/>
  <c r="K40" i="9"/>
  <c r="K43" i="9" s="1"/>
  <c r="J40" i="9"/>
  <c r="J43" i="9" s="1"/>
  <c r="O37" i="9"/>
  <c r="D37" i="9"/>
  <c r="C37" i="9"/>
  <c r="O36" i="9"/>
  <c r="D36" i="9"/>
  <c r="C36" i="9"/>
  <c r="O35" i="9"/>
  <c r="D35" i="9"/>
  <c r="C35" i="9"/>
  <c r="O34" i="9"/>
  <c r="D34" i="9"/>
  <c r="C34" i="9"/>
  <c r="O33" i="9"/>
  <c r="D33" i="9"/>
  <c r="C33" i="9"/>
  <c r="O32" i="9"/>
  <c r="D32" i="9"/>
  <c r="C32" i="9"/>
  <c r="O31" i="9"/>
  <c r="D31" i="9"/>
  <c r="C31" i="9"/>
  <c r="O30" i="9"/>
  <c r="D30" i="9"/>
  <c r="C30" i="9"/>
  <c r="O29" i="9"/>
  <c r="D29" i="9"/>
  <c r="C29" i="9"/>
  <c r="O28" i="9"/>
  <c r="D28" i="9"/>
  <c r="C28" i="9"/>
  <c r="O27" i="9"/>
  <c r="D27" i="9"/>
  <c r="C27" i="9"/>
  <c r="O26" i="9"/>
  <c r="D26" i="9"/>
  <c r="C26" i="9"/>
  <c r="O25" i="9"/>
  <c r="D25" i="9"/>
  <c r="C25" i="9"/>
  <c r="O24" i="9"/>
  <c r="D24" i="9"/>
  <c r="C24" i="9"/>
  <c r="O23" i="9"/>
  <c r="D23" i="9"/>
  <c r="C23" i="9"/>
  <c r="O22" i="9"/>
  <c r="D22" i="9"/>
  <c r="C22" i="9"/>
  <c r="O21" i="9"/>
  <c r="D21" i="9"/>
  <c r="C21" i="9"/>
  <c r="O20" i="9"/>
  <c r="D20" i="9"/>
  <c r="C20" i="9"/>
  <c r="O19" i="9"/>
  <c r="D19" i="9"/>
  <c r="C19" i="9"/>
  <c r="O18" i="9"/>
  <c r="D18" i="9"/>
  <c r="C18" i="9"/>
  <c r="O17" i="9"/>
  <c r="D17" i="9"/>
  <c r="C17" i="9"/>
  <c r="O16" i="9"/>
  <c r="D16" i="9"/>
  <c r="C16" i="9"/>
  <c r="O15" i="9"/>
  <c r="D15" i="9"/>
  <c r="C15" i="9"/>
  <c r="O14" i="9"/>
  <c r="D14" i="9"/>
  <c r="C14" i="9"/>
  <c r="O13" i="9"/>
  <c r="D13" i="9"/>
  <c r="C13" i="9"/>
  <c r="O12" i="9"/>
  <c r="D12" i="9"/>
  <c r="C12" i="9"/>
  <c r="O11" i="9"/>
  <c r="D11" i="9"/>
  <c r="C11" i="9"/>
  <c r="O10" i="9"/>
  <c r="D10" i="9"/>
  <c r="C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O9" i="9"/>
  <c r="D9" i="9"/>
  <c r="C9" i="9"/>
  <c r="N31" i="8"/>
  <c r="M31" i="8"/>
  <c r="L31" i="8"/>
  <c r="K31" i="8"/>
  <c r="J31" i="8"/>
  <c r="N30" i="8"/>
  <c r="N33" i="8" s="1"/>
  <c r="M30" i="8"/>
  <c r="M33" i="8" s="1"/>
  <c r="L30" i="8"/>
  <c r="L33" i="8" s="1"/>
  <c r="K30" i="8"/>
  <c r="K33" i="8" s="1"/>
  <c r="J30" i="8"/>
  <c r="J33" i="8" s="1"/>
  <c r="N29" i="8"/>
  <c r="N32" i="8" s="1"/>
  <c r="M29" i="8"/>
  <c r="M32" i="8" s="1"/>
  <c r="L29" i="8"/>
  <c r="L32" i="8" s="1"/>
  <c r="K29" i="8"/>
  <c r="K32" i="8" s="1"/>
  <c r="J29" i="8"/>
  <c r="J32" i="8" s="1"/>
  <c r="O26" i="8"/>
  <c r="D26" i="8"/>
  <c r="C26" i="8"/>
  <c r="O25" i="8"/>
  <c r="D25" i="8"/>
  <c r="C25" i="8"/>
  <c r="O24" i="8"/>
  <c r="D24" i="8"/>
  <c r="C24" i="8"/>
  <c r="O23" i="8"/>
  <c r="D23" i="8"/>
  <c r="C23" i="8"/>
  <c r="O22" i="8"/>
  <c r="D22" i="8"/>
  <c r="C22" i="8"/>
  <c r="O21" i="8"/>
  <c r="D21" i="8"/>
  <c r="C21" i="8"/>
  <c r="O20" i="8"/>
  <c r="D20" i="8"/>
  <c r="C20" i="8"/>
  <c r="O19" i="8"/>
  <c r="D19" i="8"/>
  <c r="C19" i="8"/>
  <c r="O18" i="8"/>
  <c r="D18" i="8"/>
  <c r="C18" i="8"/>
  <c r="O17" i="8"/>
  <c r="D17" i="8"/>
  <c r="C17" i="8"/>
  <c r="O16" i="8"/>
  <c r="D16" i="8"/>
  <c r="C16" i="8"/>
  <c r="O15" i="8"/>
  <c r="D15" i="8"/>
  <c r="C15" i="8"/>
  <c r="O14" i="8"/>
  <c r="D14" i="8"/>
  <c r="C14" i="8"/>
  <c r="O13" i="8"/>
  <c r="D13" i="8"/>
  <c r="C13" i="8"/>
  <c r="O12" i="8"/>
  <c r="D12" i="8"/>
  <c r="C12" i="8"/>
  <c r="O11" i="8"/>
  <c r="D11" i="8"/>
  <c r="C11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O10" i="8"/>
  <c r="D10" i="8"/>
  <c r="C10" i="8"/>
  <c r="B10" i="8"/>
  <c r="O9" i="8"/>
  <c r="D9" i="8"/>
  <c r="C9" i="8"/>
  <c r="J46" i="7"/>
  <c r="O45" i="7"/>
  <c r="O44" i="7"/>
  <c r="N44" i="7"/>
  <c r="M44" i="7"/>
  <c r="L44" i="7"/>
  <c r="K44" i="7"/>
  <c r="J44" i="7"/>
  <c r="O43" i="7"/>
  <c r="O46" i="7" s="1"/>
  <c r="N43" i="7"/>
  <c r="N46" i="7" s="1"/>
  <c r="M43" i="7"/>
  <c r="M46" i="7" s="1"/>
  <c r="L43" i="7"/>
  <c r="K43" i="7"/>
  <c r="J43" i="7"/>
  <c r="O42" i="7"/>
  <c r="N42" i="7"/>
  <c r="N45" i="7" s="1"/>
  <c r="M42" i="7"/>
  <c r="M45" i="7" s="1"/>
  <c r="L42" i="7"/>
  <c r="L45" i="7" s="1"/>
  <c r="K42" i="7"/>
  <c r="J42" i="7"/>
  <c r="J45" i="7" s="1"/>
  <c r="P38" i="7"/>
  <c r="D38" i="7"/>
  <c r="C38" i="7"/>
  <c r="P37" i="7"/>
  <c r="D37" i="7"/>
  <c r="C37" i="7"/>
  <c r="P36" i="7"/>
  <c r="D36" i="7"/>
  <c r="C36" i="7"/>
  <c r="P35" i="7"/>
  <c r="D35" i="7"/>
  <c r="C35" i="7"/>
  <c r="P34" i="7"/>
  <c r="D34" i="7"/>
  <c r="C34" i="7"/>
  <c r="P33" i="7"/>
  <c r="D33" i="7"/>
  <c r="C33" i="7"/>
  <c r="P32" i="7"/>
  <c r="D32" i="7"/>
  <c r="C32" i="7"/>
  <c r="P31" i="7"/>
  <c r="D31" i="7"/>
  <c r="C31" i="7"/>
  <c r="P30" i="7"/>
  <c r="D30" i="7"/>
  <c r="C30" i="7"/>
  <c r="B30" i="7"/>
  <c r="B31" i="7" s="1"/>
  <c r="B32" i="7" s="1"/>
  <c r="B33" i="7" s="1"/>
  <c r="B34" i="7" s="1"/>
  <c r="B35" i="7" s="1"/>
  <c r="B36" i="7" s="1"/>
  <c r="B37" i="7" s="1"/>
  <c r="B38" i="7" s="1"/>
  <c r="P29" i="7"/>
  <c r="D29" i="7"/>
  <c r="C29" i="7"/>
  <c r="P28" i="7"/>
  <c r="D28" i="7"/>
  <c r="C28" i="7"/>
  <c r="P27" i="7"/>
  <c r="D27" i="7"/>
  <c r="C27" i="7"/>
  <c r="P26" i="7"/>
  <c r="D26" i="7"/>
  <c r="C26" i="7"/>
  <c r="P25" i="7"/>
  <c r="D25" i="7"/>
  <c r="C25" i="7"/>
  <c r="P24" i="7"/>
  <c r="D24" i="7"/>
  <c r="C24" i="7"/>
  <c r="P23" i="7"/>
  <c r="D23" i="7"/>
  <c r="C23" i="7"/>
  <c r="P22" i="7"/>
  <c r="D22" i="7"/>
  <c r="C22" i="7"/>
  <c r="P21" i="7"/>
  <c r="D21" i="7"/>
  <c r="C21" i="7"/>
  <c r="P20" i="7"/>
  <c r="D20" i="7"/>
  <c r="C20" i="7"/>
  <c r="P19" i="7"/>
  <c r="D19" i="7"/>
  <c r="C19" i="7"/>
  <c r="P18" i="7"/>
  <c r="D18" i="7"/>
  <c r="C18" i="7"/>
  <c r="P17" i="7"/>
  <c r="D17" i="7"/>
  <c r="C17" i="7"/>
  <c r="P16" i="7"/>
  <c r="D16" i="7"/>
  <c r="C16" i="7"/>
  <c r="P15" i="7"/>
  <c r="D15" i="7"/>
  <c r="C15" i="7"/>
  <c r="P14" i="7"/>
  <c r="D14" i="7"/>
  <c r="C14" i="7"/>
  <c r="P13" i="7"/>
  <c r="D13" i="7"/>
  <c r="C13" i="7"/>
  <c r="P12" i="7"/>
  <c r="D12" i="7"/>
  <c r="C12" i="7"/>
  <c r="P11" i="7"/>
  <c r="D11" i="7"/>
  <c r="C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P10" i="7"/>
  <c r="D10" i="7"/>
  <c r="C10" i="7"/>
  <c r="B10" i="7"/>
  <c r="P9" i="7"/>
  <c r="D9" i="7"/>
  <c r="C9" i="7"/>
  <c r="N43" i="6"/>
  <c r="N42" i="6"/>
  <c r="M42" i="6"/>
  <c r="L42" i="6"/>
  <c r="K42" i="6"/>
  <c r="J42" i="6"/>
  <c r="N41" i="6"/>
  <c r="N44" i="6" s="1"/>
  <c r="M41" i="6"/>
  <c r="M44" i="6" s="1"/>
  <c r="L41" i="6"/>
  <c r="L44" i="6" s="1"/>
  <c r="K41" i="6"/>
  <c r="K44" i="6" s="1"/>
  <c r="J41" i="6"/>
  <c r="J44" i="6" s="1"/>
  <c r="N40" i="6"/>
  <c r="M40" i="6"/>
  <c r="M43" i="6" s="1"/>
  <c r="L40" i="6"/>
  <c r="L43" i="6" s="1"/>
  <c r="K40" i="6"/>
  <c r="K43" i="6" s="1"/>
  <c r="J40" i="6"/>
  <c r="J43" i="6" s="1"/>
  <c r="O37" i="6"/>
  <c r="D37" i="6"/>
  <c r="C37" i="6"/>
  <c r="O36" i="6"/>
  <c r="D36" i="6"/>
  <c r="C36" i="6"/>
  <c r="O35" i="6"/>
  <c r="D35" i="6"/>
  <c r="C35" i="6"/>
  <c r="O34" i="6"/>
  <c r="D34" i="6"/>
  <c r="C34" i="6"/>
  <c r="O33" i="6"/>
  <c r="D33" i="6"/>
  <c r="C33" i="6"/>
  <c r="O32" i="6"/>
  <c r="D32" i="6"/>
  <c r="C32" i="6"/>
  <c r="O31" i="6"/>
  <c r="D31" i="6"/>
  <c r="C31" i="6"/>
  <c r="O30" i="6"/>
  <c r="D30" i="6"/>
  <c r="C30" i="6"/>
  <c r="O29" i="6"/>
  <c r="D29" i="6"/>
  <c r="C29" i="6"/>
  <c r="O28" i="6"/>
  <c r="D28" i="6"/>
  <c r="C28" i="6"/>
  <c r="O27" i="6"/>
  <c r="D27" i="6"/>
  <c r="C27" i="6"/>
  <c r="O26" i="6"/>
  <c r="D26" i="6"/>
  <c r="C26" i="6"/>
  <c r="O25" i="6"/>
  <c r="D25" i="6"/>
  <c r="C25" i="6"/>
  <c r="O24" i="6"/>
  <c r="D24" i="6"/>
  <c r="C24" i="6"/>
  <c r="O23" i="6"/>
  <c r="D23" i="6"/>
  <c r="C23" i="6"/>
  <c r="O22" i="6"/>
  <c r="D22" i="6"/>
  <c r="C22" i="6"/>
  <c r="O21" i="6"/>
  <c r="D21" i="6"/>
  <c r="C21" i="6"/>
  <c r="O20" i="6"/>
  <c r="D20" i="6"/>
  <c r="C20" i="6"/>
  <c r="O19" i="6"/>
  <c r="D19" i="6"/>
  <c r="C19" i="6"/>
  <c r="O18" i="6"/>
  <c r="D18" i="6"/>
  <c r="C18" i="6"/>
  <c r="O17" i="6"/>
  <c r="D17" i="6"/>
  <c r="C17" i="6"/>
  <c r="O16" i="6"/>
  <c r="D16" i="6"/>
  <c r="C16" i="6"/>
  <c r="O15" i="6"/>
  <c r="D15" i="6"/>
  <c r="C15" i="6"/>
  <c r="O14" i="6"/>
  <c r="D14" i="6"/>
  <c r="C14" i="6"/>
  <c r="O13" i="6"/>
  <c r="D13" i="6"/>
  <c r="C13" i="6"/>
  <c r="O12" i="6"/>
  <c r="D12" i="6"/>
  <c r="C12" i="6"/>
  <c r="O11" i="6"/>
  <c r="D11" i="6"/>
  <c r="C11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O10" i="6"/>
  <c r="D10" i="6"/>
  <c r="C10" i="6"/>
  <c r="B10" i="6"/>
  <c r="O9" i="6"/>
  <c r="O40" i="6" s="1"/>
  <c r="D9" i="6"/>
  <c r="C9" i="6"/>
  <c r="N31" i="5"/>
  <c r="M31" i="5"/>
  <c r="L31" i="5"/>
  <c r="K31" i="5"/>
  <c r="J31" i="5"/>
  <c r="N30" i="5"/>
  <c r="N33" i="5" s="1"/>
  <c r="M30" i="5"/>
  <c r="M33" i="5" s="1"/>
  <c r="L30" i="5"/>
  <c r="L33" i="5" s="1"/>
  <c r="K30" i="5"/>
  <c r="K33" i="5" s="1"/>
  <c r="J30" i="5"/>
  <c r="J33" i="5" s="1"/>
  <c r="N29" i="5"/>
  <c r="N32" i="5" s="1"/>
  <c r="M29" i="5"/>
  <c r="M32" i="5" s="1"/>
  <c r="L29" i="5"/>
  <c r="L32" i="5" s="1"/>
  <c r="K29" i="5"/>
  <c r="K32" i="5" s="1"/>
  <c r="J29" i="5"/>
  <c r="J32" i="5" s="1"/>
  <c r="O26" i="5"/>
  <c r="D26" i="5"/>
  <c r="C26" i="5"/>
  <c r="O25" i="5"/>
  <c r="D25" i="5"/>
  <c r="C25" i="5"/>
  <c r="O24" i="5"/>
  <c r="D24" i="5"/>
  <c r="C24" i="5"/>
  <c r="O23" i="5"/>
  <c r="D23" i="5"/>
  <c r="C23" i="5"/>
  <c r="O22" i="5"/>
  <c r="D22" i="5"/>
  <c r="C22" i="5"/>
  <c r="O21" i="5"/>
  <c r="D21" i="5"/>
  <c r="C21" i="5"/>
  <c r="O20" i="5"/>
  <c r="D20" i="5"/>
  <c r="C20" i="5"/>
  <c r="O19" i="5"/>
  <c r="D19" i="5"/>
  <c r="C19" i="5"/>
  <c r="O18" i="5"/>
  <c r="D18" i="5"/>
  <c r="C18" i="5"/>
  <c r="O17" i="5"/>
  <c r="D17" i="5"/>
  <c r="C17" i="5"/>
  <c r="O16" i="5"/>
  <c r="D16" i="5"/>
  <c r="C16" i="5"/>
  <c r="O15" i="5"/>
  <c r="D15" i="5"/>
  <c r="C15" i="5"/>
  <c r="O14" i="5"/>
  <c r="D14" i="5"/>
  <c r="C14" i="5"/>
  <c r="O13" i="5"/>
  <c r="D13" i="5"/>
  <c r="C13" i="5"/>
  <c r="O12" i="5"/>
  <c r="D12" i="5"/>
  <c r="C12" i="5"/>
  <c r="O11" i="5"/>
  <c r="D11" i="5"/>
  <c r="C11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O10" i="5"/>
  <c r="D10" i="5"/>
  <c r="C10" i="5"/>
  <c r="B10" i="5"/>
  <c r="O9" i="5"/>
  <c r="D9" i="5"/>
  <c r="C9" i="5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18" i="4"/>
  <c r="P19" i="4"/>
  <c r="P20" i="4"/>
  <c r="P21" i="4"/>
  <c r="P22" i="4"/>
  <c r="P23" i="4"/>
  <c r="P24" i="4"/>
  <c r="P25" i="4"/>
  <c r="P26" i="4"/>
  <c r="P27" i="4"/>
  <c r="P28" i="4"/>
  <c r="O31" i="3"/>
  <c r="O32" i="3"/>
  <c r="O33" i="3"/>
  <c r="O34" i="3"/>
  <c r="O35" i="3"/>
  <c r="O36" i="3"/>
  <c r="O37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O9" i="3"/>
  <c r="O10" i="3"/>
  <c r="O9" i="1"/>
  <c r="O10" i="1"/>
  <c r="O11" i="1"/>
  <c r="O12" i="1"/>
  <c r="O13" i="1"/>
  <c r="O14" i="1"/>
  <c r="O15" i="1"/>
  <c r="B23" i="1"/>
  <c r="B24" i="1" s="1"/>
  <c r="B25" i="1" s="1"/>
  <c r="B26" i="1" s="1"/>
  <c r="O23" i="1"/>
  <c r="O24" i="1"/>
  <c r="O25" i="1"/>
  <c r="O26" i="1"/>
  <c r="P10" i="4"/>
  <c r="P11" i="4"/>
  <c r="P12" i="4"/>
  <c r="P13" i="4"/>
  <c r="P14" i="4"/>
  <c r="P15" i="4"/>
  <c r="P16" i="4"/>
  <c r="P17" i="4"/>
  <c r="P29" i="4"/>
  <c r="P30" i="4"/>
  <c r="P31" i="4"/>
  <c r="P32" i="4"/>
  <c r="P33" i="4"/>
  <c r="P34" i="4"/>
  <c r="P35" i="4"/>
  <c r="P36" i="4"/>
  <c r="P37" i="4"/>
  <c r="P38" i="4"/>
  <c r="P9" i="4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J29" i="1"/>
  <c r="O16" i="1"/>
  <c r="O17" i="1"/>
  <c r="O18" i="1"/>
  <c r="O19" i="1"/>
  <c r="O20" i="1"/>
  <c r="O21" i="1"/>
  <c r="O22" i="1"/>
  <c r="B10" i="4"/>
  <c r="B11" i="4" s="1"/>
  <c r="B12" i="4" s="1"/>
  <c r="B13" i="4" s="1"/>
  <c r="B14" i="4" s="1"/>
  <c r="B15" i="4" s="1"/>
  <c r="B16" i="4" s="1"/>
  <c r="B17" i="4" s="1"/>
  <c r="B30" i="4" s="1"/>
  <c r="B31" i="4" s="1"/>
  <c r="B32" i="4" s="1"/>
  <c r="B33" i="4" s="1"/>
  <c r="B34" i="4" s="1"/>
  <c r="B35" i="4" s="1"/>
  <c r="B36" i="4" s="1"/>
  <c r="B37" i="4" s="1"/>
  <c r="B38" i="4" s="1"/>
  <c r="P42" i="10" l="1"/>
  <c r="L45" i="10"/>
  <c r="L43" i="9"/>
  <c r="O40" i="9"/>
  <c r="O30" i="8"/>
  <c r="O29" i="8"/>
  <c r="P44" i="10"/>
  <c r="P43" i="10"/>
  <c r="P46" i="10" s="1"/>
  <c r="O42" i="9"/>
  <c r="O41" i="9"/>
  <c r="O44" i="9" s="1"/>
  <c r="O31" i="8"/>
  <c r="L46" i="7"/>
  <c r="K46" i="7"/>
  <c r="K45" i="7"/>
  <c r="P42" i="7"/>
  <c r="P43" i="7"/>
  <c r="P44" i="7"/>
  <c r="O42" i="6"/>
  <c r="O43" i="6" s="1"/>
  <c r="O41" i="6"/>
  <c r="O29" i="5"/>
  <c r="O30" i="5"/>
  <c r="O31" i="5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N42" i="3"/>
  <c r="M42" i="3"/>
  <c r="L42" i="3"/>
  <c r="K42" i="3"/>
  <c r="J42" i="3"/>
  <c r="N41" i="3"/>
  <c r="M41" i="3"/>
  <c r="L41" i="3"/>
  <c r="K41" i="3"/>
  <c r="J41" i="3"/>
  <c r="N40" i="3"/>
  <c r="M40" i="3"/>
  <c r="L40" i="3"/>
  <c r="K40" i="3"/>
  <c r="J4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P45" i="10" l="1"/>
  <c r="O43" i="9"/>
  <c r="O33" i="8"/>
  <c r="O32" i="8"/>
  <c r="P46" i="7"/>
  <c r="P45" i="7"/>
  <c r="O44" i="6"/>
  <c r="O32" i="5"/>
  <c r="O33" i="5"/>
  <c r="M44" i="3"/>
  <c r="K46" i="4"/>
  <c r="M45" i="4"/>
  <c r="M46" i="4"/>
  <c r="K45" i="4"/>
  <c r="L45" i="4"/>
  <c r="L46" i="4"/>
  <c r="K44" i="3"/>
  <c r="J43" i="3"/>
  <c r="J44" i="3"/>
  <c r="N43" i="3"/>
  <c r="N44" i="3"/>
  <c r="M43" i="3"/>
  <c r="O42" i="3"/>
  <c r="L43" i="3"/>
  <c r="L44" i="3"/>
  <c r="K43" i="3"/>
  <c r="P44" i="4"/>
  <c r="O46" i="4"/>
  <c r="N45" i="4"/>
  <c r="N46" i="4"/>
  <c r="O45" i="4"/>
  <c r="J45" i="4"/>
  <c r="J46" i="4"/>
  <c r="P42" i="4"/>
  <c r="P43" i="4"/>
  <c r="O40" i="3"/>
  <c r="O41" i="3"/>
  <c r="K31" i="1"/>
  <c r="L31" i="1"/>
  <c r="M31" i="1"/>
  <c r="N31" i="1"/>
  <c r="J31" i="1"/>
  <c r="K30" i="1"/>
  <c r="L30" i="1"/>
  <c r="M30" i="1"/>
  <c r="N30" i="1"/>
  <c r="K29" i="1"/>
  <c r="L29" i="1"/>
  <c r="M29" i="1"/>
  <c r="N29" i="1"/>
  <c r="J30" i="1"/>
  <c r="P45" i="4" l="1"/>
  <c r="O44" i="3"/>
  <c r="O43" i="3"/>
  <c r="P46" i="4"/>
  <c r="K33" i="1" l="1"/>
  <c r="L33" i="1"/>
  <c r="M33" i="1"/>
  <c r="N33" i="1"/>
  <c r="K32" i="1"/>
  <c r="L32" i="1"/>
  <c r="M32" i="1"/>
  <c r="N32" i="1"/>
  <c r="J33" i="1"/>
  <c r="J32" i="1"/>
  <c r="O31" i="1" l="1"/>
  <c r="O30" i="1"/>
  <c r="O2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O33" i="1" l="1"/>
  <c r="O32" i="1"/>
</calcChain>
</file>

<file path=xl/sharedStrings.xml><?xml version="1.0" encoding="utf-8"?>
<sst xmlns="http://schemas.openxmlformats.org/spreadsheetml/2006/main" count="240" uniqueCount="34">
  <si>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</si>
  <si>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</si>
  <si>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</si>
  <si>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</si>
  <si>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</si>
  <si>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</si>
  <si>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</si>
  <si>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</si>
  <si>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</si>
  <si>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</si>
  <si>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</si>
  <si>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</si>
  <si>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</si>
  <si>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</si>
  <si>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</si>
  <si>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</si>
  <si>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</si>
  <si>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</si>
  <si>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</si>
  <si>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</si>
  <si>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</si>
  <si>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</si>
  <si>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</si>
  <si>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</si>
  <si>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</si>
  <si>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</si>
  <si>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307-B</t>
  </si>
  <si>
    <t>SEPTIEMBRE 2023 - ENERO 2024</t>
  </si>
  <si>
    <t>SEPTIEMBRE 2023-ENERO 2024</t>
  </si>
  <si>
    <t>FUNDAMENTOS DE FISICA</t>
  </si>
  <si>
    <t>107-B</t>
  </si>
  <si>
    <t>MATEMATICAS APLICADAS A LA ADMINISTRACION</t>
  </si>
  <si>
    <t>105-B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</si>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</sst>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33</xdr:row>
      <xdr:rowOff>116633</xdr:rowOff>
    </xdr:from>
    <xdr:to>
      <xdr:col>12</xdr:col>
      <xdr:colOff>426301</xdr:colOff>
      <xdr:row>37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ABC50-B85E-A5AB-2F17-156A32DE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673" y="5392317"/>
          <a:ext cx="908383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44</xdr:row>
      <xdr:rowOff>125605</xdr:rowOff>
    </xdr:from>
    <xdr:to>
      <xdr:col>12</xdr:col>
      <xdr:colOff>276175</xdr:colOff>
      <xdr:row>49</xdr:row>
      <xdr:rowOff>9248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C757D-DDEE-F6E6-8855-01F64897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4" y="6816133"/>
          <a:ext cx="908383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46</xdr:row>
      <xdr:rowOff>121418</xdr:rowOff>
    </xdr:from>
    <xdr:to>
      <xdr:col>13</xdr:col>
      <xdr:colOff>39253</xdr:colOff>
      <xdr:row>51</xdr:row>
      <xdr:rowOff>5729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2A2C39-4683-42C2-865B-930970666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867" y="644350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33</xdr:row>
      <xdr:rowOff>116633</xdr:rowOff>
    </xdr:from>
    <xdr:to>
      <xdr:col>12</xdr:col>
      <xdr:colOff>426301</xdr:colOff>
      <xdr:row>37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C5864F-DC18-4F4B-A3E2-C3B2EAD0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44</xdr:row>
      <xdr:rowOff>125605</xdr:rowOff>
    </xdr:from>
    <xdr:to>
      <xdr:col>12</xdr:col>
      <xdr:colOff>276175</xdr:colOff>
      <xdr:row>49</xdr:row>
      <xdr:rowOff>9248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AE56E7-AC9E-45A1-B086-15A9FB2A7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46</xdr:row>
      <xdr:rowOff>121418</xdr:rowOff>
    </xdr:from>
    <xdr:to>
      <xdr:col>13</xdr:col>
      <xdr:colOff>39253</xdr:colOff>
      <xdr:row>51</xdr:row>
      <xdr:rowOff>5729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4DCE1E-7F20-47FE-BF32-810EDEFE14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33</xdr:row>
      <xdr:rowOff>116633</xdr:rowOff>
    </xdr:from>
    <xdr:to>
      <xdr:col>12</xdr:col>
      <xdr:colOff>426301</xdr:colOff>
      <xdr:row>37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44</xdr:row>
      <xdr:rowOff>125605</xdr:rowOff>
    </xdr:from>
    <xdr:to>
      <xdr:col>12</xdr:col>
      <xdr:colOff>276175</xdr:colOff>
      <xdr:row>49</xdr:row>
      <xdr:rowOff>9248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7193-F867-41C0-B549-2DD7FEEA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46</xdr:row>
      <xdr:rowOff>121418</xdr:rowOff>
    </xdr:from>
    <xdr:to>
      <xdr:col>13</xdr:col>
      <xdr:colOff>39253</xdr:colOff>
      <xdr:row>51</xdr:row>
      <xdr:rowOff>5729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0EEBAA-A4A7-4B26-A952-6C160305E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LISTAS%20SEPT%202023.xlsx" TargetMode="External"/><Relationship Id="rId1" Type="http://schemas.openxmlformats.org/officeDocument/2006/relationships/externalLinkPath" Target="file:///C:\Users\migue\Downloads\LISTAS%20SEP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</sheetNames>
    <sheetDataSet>
      <sheetData sheetId="0"/>
      <sheetData sheetId="1"/>
      <sheetData sheetId="2">
        <row r="4">
          <cell r="B4" t="str">
            <v>221U0413</v>
          </cell>
          <cell r="C4" t="str">
            <v>ALEMAN PRIETO GENESIS MILAGROS</v>
          </cell>
        </row>
        <row r="5">
          <cell r="B5" t="str">
            <v>221U0415</v>
          </cell>
          <cell r="C5" t="str">
            <v>ARRES XOLO ARLETTE DEL CARMEN</v>
          </cell>
        </row>
        <row r="6">
          <cell r="B6" t="str">
            <v>221U0416</v>
          </cell>
          <cell r="C6" t="str">
            <v>AZAMAR AZAMAR ANA LIZZET</v>
          </cell>
        </row>
        <row r="7">
          <cell r="B7" t="str">
            <v>221U0420</v>
          </cell>
          <cell r="C7" t="str">
            <v>BAXIN SANCHEZ RAMSES DE JESUS</v>
          </cell>
        </row>
        <row r="8">
          <cell r="B8" t="str">
            <v>221U0424</v>
          </cell>
          <cell r="C8" t="str">
            <v>BUSTAMANTE MEZO ALEXIS NOE</v>
          </cell>
        </row>
        <row r="9">
          <cell r="B9" t="str">
            <v>221U0490</v>
          </cell>
          <cell r="C9" t="str">
            <v>CAMPOS ALVAREZ ESTEFANIA</v>
          </cell>
        </row>
        <row r="10">
          <cell r="B10" t="str">
            <v>221U0489</v>
          </cell>
          <cell r="C10" t="str">
            <v>CATEMAXCA SIXTEGA FERNANDA GUADALUPE</v>
          </cell>
        </row>
        <row r="11">
          <cell r="B11" t="str">
            <v>221U0432</v>
          </cell>
          <cell r="C11" t="str">
            <v>CHIPOL PUCHETA KENIA LISBETH</v>
          </cell>
        </row>
        <row r="12">
          <cell r="B12" t="str">
            <v>221U0440</v>
          </cell>
          <cell r="C12" t="str">
            <v>CRUZ COTO KEVIN IMANOL</v>
          </cell>
        </row>
        <row r="13">
          <cell r="B13" t="str">
            <v>221U0454</v>
          </cell>
          <cell r="C13" t="str">
            <v>IXTEPAN CHIPOL CESAR SAUL</v>
          </cell>
        </row>
        <row r="14">
          <cell r="B14" t="str">
            <v>221U0460</v>
          </cell>
          <cell r="C14" t="str">
            <v>MENDOZA IGNOT HANNIA ITZEL</v>
          </cell>
        </row>
        <row r="15">
          <cell r="B15" t="str">
            <v>221U0768</v>
          </cell>
          <cell r="C15" t="str">
            <v>MONTALVO GRACIA MIRANDA</v>
          </cell>
        </row>
        <row r="16">
          <cell r="B16" t="str">
            <v>211U0672</v>
          </cell>
          <cell r="C16" t="str">
            <v>OJEDA LUA ALBERTO</v>
          </cell>
        </row>
        <row r="17">
          <cell r="B17" t="str">
            <v>221U0464</v>
          </cell>
          <cell r="C17" t="str">
            <v>PASCUAL MIXTEGA IRAÍS YAMILET</v>
          </cell>
        </row>
        <row r="18">
          <cell r="B18" t="str">
            <v>221U0465</v>
          </cell>
          <cell r="C18" t="str">
            <v>PIXTA IXBA AMAYRANI</v>
          </cell>
        </row>
        <row r="19">
          <cell r="B19" t="str">
            <v>221U0471</v>
          </cell>
          <cell r="C19" t="str">
            <v>SEBA IXTEPAN ELIZABETH</v>
          </cell>
        </row>
        <row r="20">
          <cell r="B20" t="str">
            <v>221U0473</v>
          </cell>
          <cell r="C20" t="str">
            <v>TAXILAGA ARENAL DIANA MARÍA</v>
          </cell>
        </row>
        <row r="21">
          <cell r="B21" t="str">
            <v>221U0483</v>
          </cell>
          <cell r="C21" t="str">
            <v>VERGARA POLITO ROBERTO</v>
          </cell>
        </row>
      </sheetData>
      <sheetData sheetId="3"/>
      <sheetData sheetId="4"/>
      <sheetData sheetId="5">
        <row r="4">
          <cell r="B4" t="str">
            <v>231U0265</v>
          </cell>
          <cell r="C4" t="str">
            <v>ALCUDIA BERNAL FATIMA</v>
          </cell>
        </row>
        <row r="5">
          <cell r="B5" t="str">
            <v>231U0267</v>
          </cell>
          <cell r="C5" t="str">
            <v>APARICIO CRUZ CELESTE YAMILET</v>
          </cell>
        </row>
        <row r="6">
          <cell r="B6" t="str">
            <v>231U0269</v>
          </cell>
          <cell r="C6" t="str">
            <v>BALDERAS AMADOR GABRIELA DE LOS ANGELES</v>
          </cell>
        </row>
        <row r="7">
          <cell r="B7" t="str">
            <v>231U0273</v>
          </cell>
          <cell r="C7" t="str">
            <v>CAMPOS ALVAREZ ANA LIZBETH</v>
          </cell>
        </row>
        <row r="8">
          <cell r="B8" t="str">
            <v>231U0274</v>
          </cell>
          <cell r="C8" t="str">
            <v>CASTILLO GONZALEZ VALERIA</v>
          </cell>
        </row>
        <row r="9">
          <cell r="B9" t="str">
            <v>231U0278</v>
          </cell>
          <cell r="C9" t="str">
            <v>CHIGUIL ALVARO JUAN ALBERTO</v>
          </cell>
        </row>
        <row r="10">
          <cell r="B10" t="str">
            <v>231U0280</v>
          </cell>
          <cell r="C10" t="str">
            <v>COBAXIN GONZALEZ ABRIL</v>
          </cell>
        </row>
        <row r="11">
          <cell r="B11" t="str">
            <v>231U0281</v>
          </cell>
          <cell r="C11" t="str">
            <v>COYOLT ZACARIAS DANA MICHELLE</v>
          </cell>
        </row>
        <row r="12">
          <cell r="B12" t="str">
            <v>231U0291</v>
          </cell>
          <cell r="C12" t="str">
            <v>GOMEZ CARRASCO LUZ NOEMI</v>
          </cell>
        </row>
        <row r="13">
          <cell r="B13" t="str">
            <v>231U0292</v>
          </cell>
          <cell r="C13" t="str">
            <v>GOMEZ NOLASCO MORELVI IRASEMA</v>
          </cell>
        </row>
        <row r="14">
          <cell r="B14" t="str">
            <v>221U0852</v>
          </cell>
          <cell r="C14" t="str">
            <v>HERNANDEZ BURGOS JORGE</v>
          </cell>
        </row>
        <row r="15">
          <cell r="B15" t="str">
            <v>231U0299</v>
          </cell>
          <cell r="C15" t="str">
            <v>LINAREZ UTRERA SEBASTIÁN</v>
          </cell>
        </row>
        <row r="16">
          <cell r="B16" t="str">
            <v>231U0301</v>
          </cell>
          <cell r="C16" t="str">
            <v>LÓPEZ CENO LUIS IGNACIO</v>
          </cell>
        </row>
        <row r="17">
          <cell r="B17" t="str">
            <v>231U0302</v>
          </cell>
          <cell r="C17" t="str">
            <v>MALAGA CAGAL MARIANA MONSERRAT</v>
          </cell>
        </row>
        <row r="18">
          <cell r="B18" t="str">
            <v>231U0307</v>
          </cell>
          <cell r="C18" t="str">
            <v>MENDEZ ESPEJO MANUEL EDUARDO</v>
          </cell>
        </row>
        <row r="19">
          <cell r="B19" t="str">
            <v>231U0387</v>
          </cell>
          <cell r="C19" t="str">
            <v>MOLINA MENDOZA ANDRES GAMALIEL</v>
          </cell>
        </row>
        <row r="20">
          <cell r="B20" t="str">
            <v>231U0170</v>
          </cell>
          <cell r="C20" t="str">
            <v>MORALES BELLI CITLALI YARAZETH</v>
          </cell>
        </row>
        <row r="21">
          <cell r="B21" t="str">
            <v>231U0310</v>
          </cell>
          <cell r="C21" t="str">
            <v>MOTO COBAXIN JORGE FRANCISCO</v>
          </cell>
        </row>
        <row r="22">
          <cell r="B22" t="str">
            <v>231U0631</v>
          </cell>
          <cell r="C22" t="str">
            <v>ORTEGA CADENA GERVACIO</v>
          </cell>
        </row>
        <row r="23">
          <cell r="B23" t="str">
            <v>231U0651</v>
          </cell>
          <cell r="C23" t="str">
            <v>PACHECO ANTEMATE HIROMI ISABEL</v>
          </cell>
        </row>
        <row r="24">
          <cell r="B24" t="str">
            <v>231U0665</v>
          </cell>
          <cell r="C24" t="str">
            <v>PEREZ PEREYRA ANGEL DANIEL</v>
          </cell>
        </row>
        <row r="25">
          <cell r="B25" t="str">
            <v>231U0316</v>
          </cell>
          <cell r="C25" t="str">
            <v>RAMÍREZ VENTURA ÁNGELES JANNETH</v>
          </cell>
        </row>
        <row r="26">
          <cell r="B26" t="str">
            <v>231U0669</v>
          </cell>
          <cell r="C26" t="str">
            <v>SERRANO LOPEZ ESTEFANIA</v>
          </cell>
        </row>
        <row r="27">
          <cell r="B27" t="str">
            <v>231U0320</v>
          </cell>
          <cell r="C27" t="str">
            <v>SUAREZ PEREZ ALINNE CONCEPCIÓN</v>
          </cell>
        </row>
        <row r="28">
          <cell r="B28" t="str">
            <v>231U0321</v>
          </cell>
          <cell r="C28" t="str">
            <v>TORRES MONTIEL ABRIL</v>
          </cell>
        </row>
        <row r="29">
          <cell r="B29" t="str">
            <v>231U0323</v>
          </cell>
          <cell r="C29" t="str">
            <v>TOTO HERNÁNDEZ MANUEL ANTONIO</v>
          </cell>
        </row>
        <row r="30">
          <cell r="B30" t="str">
            <v>231U0325</v>
          </cell>
          <cell r="C30" t="str">
            <v>VELASCO QUINO JUAN DAVID</v>
          </cell>
        </row>
        <row r="31">
          <cell r="B31" t="str">
            <v>231U0328</v>
          </cell>
          <cell r="C31" t="str">
            <v>VILLAFUERTE CONCHI CRISTAL ALEXANDRA</v>
          </cell>
        </row>
        <row r="32">
          <cell r="B32" t="str">
            <v>231U0619</v>
          </cell>
          <cell r="C32" t="str">
            <v>ZUÑIGA FLORES FERNANDO</v>
          </cell>
        </row>
      </sheetData>
      <sheetData sheetId="6"/>
      <sheetData sheetId="7"/>
      <sheetData sheetId="8">
        <row r="4">
          <cell r="B4" t="str">
            <v>231U0182</v>
          </cell>
          <cell r="C4" t="str">
            <v>ARANDA MALAGA KARLA</v>
          </cell>
        </row>
        <row r="5">
          <cell r="B5" t="str">
            <v>231U0184</v>
          </cell>
          <cell r="C5" t="str">
            <v>BELLI VELASCO JASMIN</v>
          </cell>
        </row>
        <row r="6">
          <cell r="B6" t="str">
            <v>231U0185</v>
          </cell>
          <cell r="C6" t="str">
            <v>BUSTAMANTE REYES ARIANA YACSURIT</v>
          </cell>
        </row>
        <row r="7">
          <cell r="B7" t="str">
            <v>231U0614</v>
          </cell>
          <cell r="C7" t="str">
            <v>CAIXBA VILLEGAS MERCEDES</v>
          </cell>
        </row>
        <row r="8">
          <cell r="B8" t="str">
            <v>231U0613</v>
          </cell>
          <cell r="C8" t="str">
            <v>CAMPECHANO TOGA LESLY DENIS</v>
          </cell>
        </row>
        <row r="9">
          <cell r="B9" t="str">
            <v>231U0627</v>
          </cell>
          <cell r="C9" t="str">
            <v>CAMPOS CATEMAXCA MARCO ANTONIO</v>
          </cell>
        </row>
        <row r="10">
          <cell r="B10" t="str">
            <v>231U0609</v>
          </cell>
          <cell r="C10" t="str">
            <v>CANSINO BELLI JONATHAN</v>
          </cell>
        </row>
        <row r="11">
          <cell r="B11" t="str">
            <v>231U0193</v>
          </cell>
          <cell r="C11" t="str">
            <v>COBIX RUIZ CARLOS IGNACIO</v>
          </cell>
        </row>
        <row r="12">
          <cell r="B12" t="str">
            <v>231U0196</v>
          </cell>
          <cell r="C12" t="str">
            <v>CRUZ LÁZARO MISAEL</v>
          </cell>
        </row>
        <row r="13">
          <cell r="B13" t="str">
            <v>231U0610</v>
          </cell>
          <cell r="C13" t="str">
            <v>DOMINGUEZ ARRES TITO</v>
          </cell>
        </row>
        <row r="14">
          <cell r="B14" t="str">
            <v>231U0198</v>
          </cell>
          <cell r="C14" t="str">
            <v>DOMINGUEZ PUCHETA MANUEL DE JESUS</v>
          </cell>
        </row>
        <row r="15">
          <cell r="B15" t="str">
            <v>231U0199</v>
          </cell>
          <cell r="C15" t="str">
            <v>ESCRIBANO ATAXCA FAUSTO ADAN</v>
          </cell>
        </row>
        <row r="16">
          <cell r="B16" t="str">
            <v>231U0203</v>
          </cell>
          <cell r="C16" t="str">
            <v>IXTEPAN BELLI CARLOS DANIEL</v>
          </cell>
        </row>
        <row r="17">
          <cell r="B17" t="str">
            <v>231U0589</v>
          </cell>
          <cell r="C17" t="str">
            <v>LANDA MENDOZA BRITZY DAYLIN</v>
          </cell>
        </row>
        <row r="18">
          <cell r="B18" t="str">
            <v>231U0206</v>
          </cell>
          <cell r="C18" t="str">
            <v>LÓPEZ FELIPE SANDRA PAOLA</v>
          </cell>
        </row>
        <row r="19">
          <cell r="B19" t="str">
            <v>231U0694</v>
          </cell>
          <cell r="C19" t="str">
            <v>MACHUCHO MIL LUIS DAVID</v>
          </cell>
        </row>
        <row r="20">
          <cell r="B20" t="str">
            <v>231U0207</v>
          </cell>
          <cell r="C20" t="str">
            <v>MARCIAL ARRES ALYN GUADALUPE</v>
          </cell>
        </row>
        <row r="21">
          <cell r="B21" t="str">
            <v>231U0209</v>
          </cell>
          <cell r="C21" t="str">
            <v>MARTINEZ LOEZA MARISSA</v>
          </cell>
        </row>
        <row r="22">
          <cell r="B22" t="str">
            <v>231U0211</v>
          </cell>
          <cell r="C22" t="str">
            <v>MILLAN RUIZ KEVIN DE JESUS</v>
          </cell>
        </row>
        <row r="23">
          <cell r="B23" t="str">
            <v>231U0214</v>
          </cell>
          <cell r="C23" t="str">
            <v>MORENO AGUILAR MARIA FERNANDA</v>
          </cell>
        </row>
        <row r="24">
          <cell r="B24" t="str">
            <v>231U0652</v>
          </cell>
          <cell r="C24" t="str">
            <v>MÁLAGA GALEANA ANA ELIZABETH</v>
          </cell>
        </row>
        <row r="25">
          <cell r="B25" t="str">
            <v>231U0217</v>
          </cell>
          <cell r="C25" t="str">
            <v>NEGRETE CONTRERAS SANTIAGO</v>
          </cell>
        </row>
        <row r="26">
          <cell r="B26" t="str">
            <v>231U0220</v>
          </cell>
          <cell r="C26" t="str">
            <v>POLITO BUSTAMANTE JASMIN</v>
          </cell>
        </row>
        <row r="27">
          <cell r="B27" t="str">
            <v>231U0221</v>
          </cell>
          <cell r="C27" t="str">
            <v>PUCHETA HERNÁNDEZ BRISA DEL ROCÍO</v>
          </cell>
        </row>
        <row r="28">
          <cell r="B28" t="str">
            <v>231U0227</v>
          </cell>
          <cell r="C28" t="str">
            <v>RODAS FLORES LUIS CARLOS</v>
          </cell>
        </row>
        <row r="29">
          <cell r="B29" t="str">
            <v>231U0230</v>
          </cell>
          <cell r="C29" t="str">
            <v>TEMICH SALAZAR PAULA</v>
          </cell>
        </row>
        <row r="30">
          <cell r="B30" t="str">
            <v>231U0698</v>
          </cell>
          <cell r="C30" t="str">
            <v>TOTO TOTO JANNETH DEL ROSARIO</v>
          </cell>
        </row>
        <row r="31">
          <cell r="B31" t="str">
            <v>231U0233</v>
          </cell>
          <cell r="C31" t="str">
            <v>VICENTE ALVARADO JUAN CARLOS</v>
          </cell>
        </row>
        <row r="32">
          <cell r="B32" t="str">
            <v>231U0235</v>
          </cell>
          <cell r="C32" t="str">
            <v>XOLO ANTELE LOURDES</v>
          </cell>
        </row>
        <row r="33">
          <cell r="B33" t="str">
            <v>231U0204</v>
          </cell>
          <cell r="C33" t="str">
            <v>ZEA CRUZ JOSHUA MARIANO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9"/>
  <sheetViews>
    <sheetView topLeftCell="A24" zoomScale="140" zoomScaleNormal="140" workbookViewId="0">
      <selection activeCell="J1" sqref="J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25</v>
      </c>
      <c r="E4" s="34"/>
      <c r="F4" s="34"/>
      <c r="G4" s="34"/>
      <c r="I4" t="s">
        <v>1</v>
      </c>
      <c r="J4" s="35" t="s">
        <v>26</v>
      </c>
      <c r="K4" s="35"/>
      <c r="M4" t="s">
        <v>2</v>
      </c>
      <c r="N4" s="37">
        <v>45201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28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3'!B4</f>
        <v>221U0413</v>
      </c>
      <c r="D9" s="25" t="str">
        <f>'[1]Table 3'!C4</f>
        <v>ALEMAN PRIETO GENESIS MILAGROS</v>
      </c>
      <c r="E9" s="26"/>
      <c r="F9" s="26"/>
      <c r="G9" s="26"/>
      <c r="H9" s="26"/>
      <c r="I9" s="2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15</v>
      </c>
    </row>
    <row r="10" spans="2:16" x14ac:dyDescent="0.4">
      <c r="B10" s="6">
        <f>B9+1</f>
        <v>2</v>
      </c>
      <c r="C10" s="6" t="str">
        <f>'[1]Table 3'!B5</f>
        <v>221U0415</v>
      </c>
      <c r="D10" s="25" t="str">
        <f>'[1]Table 3'!C5</f>
        <v>ARRES XOLO ARLETTE DEL CARMEN</v>
      </c>
      <c r="E10" s="26"/>
      <c r="F10" s="26"/>
      <c r="G10" s="26"/>
      <c r="H10" s="26"/>
      <c r="I10" s="27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15</v>
      </c>
    </row>
    <row r="11" spans="2:16" x14ac:dyDescent="0.4">
      <c r="B11" s="6">
        <f t="shared" ref="B11:B26" si="1">B10+1</f>
        <v>3</v>
      </c>
      <c r="C11" s="6" t="str">
        <f>'[1]Table 3'!B6</f>
        <v>221U0416</v>
      </c>
      <c r="D11" s="25" t="str">
        <f>'[1]Table 3'!C6</f>
        <v>AZAMAR AZAMAR ANA LIZZET</v>
      </c>
      <c r="E11" s="26"/>
      <c r="F11" s="26"/>
      <c r="G11" s="26"/>
      <c r="H11" s="26"/>
      <c r="I11" s="27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tr">
        <f>'[1]Table 3'!B7</f>
        <v>221U0420</v>
      </c>
      <c r="D12" s="25" t="str">
        <f>'[1]Table 3'!C7</f>
        <v>BAXIN SANCHEZ RAMSES DE JESUS</v>
      </c>
      <c r="E12" s="26"/>
      <c r="F12" s="26"/>
      <c r="G12" s="26"/>
      <c r="H12" s="26"/>
      <c r="I12" s="2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14</v>
      </c>
    </row>
    <row r="13" spans="2:16" x14ac:dyDescent="0.4">
      <c r="B13" s="6">
        <f t="shared" si="1"/>
        <v>5</v>
      </c>
      <c r="C13" s="6" t="str">
        <f>'[1]Table 3'!B8</f>
        <v>221U0424</v>
      </c>
      <c r="D13" s="25" t="str">
        <f>'[1]Table 3'!C8</f>
        <v>BUSTAMANTE MEZO ALEXIS NOE</v>
      </c>
      <c r="E13" s="26"/>
      <c r="F13" s="26"/>
      <c r="G13" s="26"/>
      <c r="H13" s="26"/>
      <c r="I13" s="2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4">
      <c r="B14" s="6">
        <f t="shared" si="1"/>
        <v>6</v>
      </c>
      <c r="C14" s="6" t="str">
        <f>'[1]Table 3'!B9</f>
        <v>221U0490</v>
      </c>
      <c r="D14" s="25" t="str">
        <f>'[1]Table 3'!C9</f>
        <v>CAMPOS ALVAREZ ESTEFANIA</v>
      </c>
      <c r="E14" s="26"/>
      <c r="F14" s="26"/>
      <c r="G14" s="26"/>
      <c r="H14" s="26"/>
      <c r="I14" s="27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17.2</v>
      </c>
    </row>
    <row r="15" spans="2:16" x14ac:dyDescent="0.4">
      <c r="B15" s="6">
        <f t="shared" si="1"/>
        <v>7</v>
      </c>
      <c r="C15" s="6" t="str">
        <f>'[1]Table 3'!B10</f>
        <v>221U0489</v>
      </c>
      <c r="D15" s="25" t="str">
        <f>'[1]Table 3'!C10</f>
        <v>CATEMAXCA SIXTEGA FERNANDA GUADALUPE</v>
      </c>
      <c r="E15" s="26"/>
      <c r="F15" s="26"/>
      <c r="G15" s="26"/>
      <c r="H15" s="26"/>
      <c r="I15" s="27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15</v>
      </c>
    </row>
    <row r="16" spans="2:16" x14ac:dyDescent="0.4">
      <c r="B16" s="6">
        <f t="shared" si="1"/>
        <v>8</v>
      </c>
      <c r="C16" s="6" t="str">
        <f>'[1]Table 3'!B11</f>
        <v>221U0432</v>
      </c>
      <c r="D16" s="25" t="str">
        <f>'[1]Table 3'!C11</f>
        <v>CHIPOL PUCHETA KENIA LISBETH</v>
      </c>
      <c r="E16" s="26"/>
      <c r="F16" s="26"/>
      <c r="G16" s="26"/>
      <c r="H16" s="26"/>
      <c r="I16" s="27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14</v>
      </c>
    </row>
    <row r="17" spans="2:15" x14ac:dyDescent="0.4">
      <c r="B17" s="6">
        <f t="shared" si="1"/>
        <v>9</v>
      </c>
      <c r="C17" s="6" t="str">
        <f>'[1]Table 3'!B12</f>
        <v>221U0440</v>
      </c>
      <c r="D17" s="25" t="str">
        <f>'[1]Table 3'!C12</f>
        <v>CRUZ COTO KEVIN IMANOL</v>
      </c>
      <c r="E17" s="26"/>
      <c r="F17" s="26"/>
      <c r="G17" s="26"/>
      <c r="H17" s="26"/>
      <c r="I17" s="27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16.600000000000001</v>
      </c>
    </row>
    <row r="18" spans="2:15" x14ac:dyDescent="0.4">
      <c r="B18" s="6">
        <f t="shared" si="1"/>
        <v>10</v>
      </c>
      <c r="C18" s="6" t="str">
        <f>'[1]Table 3'!B13</f>
        <v>221U0454</v>
      </c>
      <c r="D18" s="25" t="str">
        <f>'[1]Table 3'!C13</f>
        <v>IXTEPAN CHIPOL CESAR SAUL</v>
      </c>
      <c r="E18" s="26"/>
      <c r="F18" s="26"/>
      <c r="G18" s="26"/>
      <c r="H18" s="26"/>
      <c r="I18" s="27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14</v>
      </c>
    </row>
    <row r="19" spans="2:15" x14ac:dyDescent="0.4">
      <c r="B19" s="6">
        <f t="shared" si="1"/>
        <v>11</v>
      </c>
      <c r="C19" s="6" t="str">
        <f>'[1]Table 3'!B14</f>
        <v>221U0460</v>
      </c>
      <c r="D19" s="25" t="str">
        <f>'[1]Table 3'!C14</f>
        <v>MENDOZA IGNOT HANNIA ITZEL</v>
      </c>
      <c r="E19" s="26"/>
      <c r="F19" s="26"/>
      <c r="G19" s="26"/>
      <c r="H19" s="26"/>
      <c r="I19" s="27"/>
      <c r="J19" s="4">
        <v>76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15.2</v>
      </c>
    </row>
    <row r="20" spans="2:15" x14ac:dyDescent="0.4">
      <c r="B20" s="6">
        <f t="shared" si="1"/>
        <v>12</v>
      </c>
      <c r="C20" s="6" t="str">
        <f>'[1]Table 3'!B15</f>
        <v>221U0768</v>
      </c>
      <c r="D20" s="25" t="str">
        <f>'[1]Table 3'!C15</f>
        <v>MONTALVO GRACIA MIRANDA</v>
      </c>
      <c r="E20" s="26"/>
      <c r="F20" s="26"/>
      <c r="G20" s="26"/>
      <c r="H20" s="26"/>
      <c r="I20" s="27"/>
      <c r="J20" s="4">
        <v>77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15.4</v>
      </c>
    </row>
    <row r="21" spans="2:15" x14ac:dyDescent="0.4">
      <c r="B21" s="6">
        <f t="shared" si="1"/>
        <v>13</v>
      </c>
      <c r="C21" s="6" t="str">
        <f>'[1]Table 3'!B16</f>
        <v>211U0672</v>
      </c>
      <c r="D21" s="25" t="str">
        <f>'[1]Table 3'!C16</f>
        <v>OJEDA LUA ALBERTO</v>
      </c>
      <c r="E21" s="26"/>
      <c r="F21" s="26"/>
      <c r="G21" s="26"/>
      <c r="H21" s="26"/>
      <c r="I21" s="27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2:15" x14ac:dyDescent="0.4">
      <c r="B22" s="6">
        <f t="shared" si="1"/>
        <v>14</v>
      </c>
      <c r="C22" s="6" t="str">
        <f>'[1]Table 3'!B17</f>
        <v>221U0464</v>
      </c>
      <c r="D22" s="25" t="str">
        <f>'[1]Table 3'!C17</f>
        <v>PASCUAL MIXTEGA IRAÍS YAMILET</v>
      </c>
      <c r="E22" s="26"/>
      <c r="F22" s="26"/>
      <c r="G22" s="26"/>
      <c r="H22" s="26"/>
      <c r="I22" s="27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</v>
      </c>
    </row>
    <row r="23" spans="2:15" x14ac:dyDescent="0.4">
      <c r="B23" s="6">
        <f t="shared" si="1"/>
        <v>15</v>
      </c>
      <c r="C23" s="6" t="str">
        <f>'[1]Table 3'!B18</f>
        <v>221U0465</v>
      </c>
      <c r="D23" s="25" t="str">
        <f>'[1]Table 3'!C18</f>
        <v>PIXTA IXBA AMAYRANI</v>
      </c>
      <c r="E23" s="26"/>
      <c r="F23" s="26"/>
      <c r="G23" s="26"/>
      <c r="H23" s="26"/>
      <c r="I23" s="27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10">
        <f t="shared" ref="O23:O26" si="2">SUM(J23:N23)/5</f>
        <v>15</v>
      </c>
    </row>
    <row r="24" spans="2:15" x14ac:dyDescent="0.4">
      <c r="B24" s="6">
        <f t="shared" si="1"/>
        <v>16</v>
      </c>
      <c r="C24" s="6" t="str">
        <f>'[1]Table 3'!B19</f>
        <v>221U0471</v>
      </c>
      <c r="D24" s="25" t="str">
        <f>'[1]Table 3'!C19</f>
        <v>SEBA IXTEPAN ELIZABETH</v>
      </c>
      <c r="E24" s="26"/>
      <c r="F24" s="26"/>
      <c r="G24" s="26"/>
      <c r="H24" s="26"/>
      <c r="I24" s="2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10">
        <f t="shared" si="2"/>
        <v>20</v>
      </c>
    </row>
    <row r="25" spans="2:15" x14ac:dyDescent="0.4">
      <c r="B25" s="6">
        <f t="shared" si="1"/>
        <v>17</v>
      </c>
      <c r="C25" s="6" t="str">
        <f>'[1]Table 3'!B20</f>
        <v>221U0473</v>
      </c>
      <c r="D25" s="25" t="str">
        <f>'[1]Table 3'!C20</f>
        <v>TAXILAGA ARENAL DIANA MARÍA</v>
      </c>
      <c r="E25" s="26"/>
      <c r="F25" s="26"/>
      <c r="G25" s="26"/>
      <c r="H25" s="26"/>
      <c r="I25" s="27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10">
        <f t="shared" si="2"/>
        <v>16</v>
      </c>
    </row>
    <row r="26" spans="2:15" x14ac:dyDescent="0.4">
      <c r="B26" s="6">
        <f t="shared" si="1"/>
        <v>18</v>
      </c>
      <c r="C26" s="6" t="str">
        <f>'[1]Table 3'!B21</f>
        <v>221U0483</v>
      </c>
      <c r="D26" s="25" t="str">
        <f>'[1]Table 3'!C21</f>
        <v>VERGARA POLITO ROBERTO</v>
      </c>
      <c r="E26" s="26"/>
      <c r="F26" s="26"/>
      <c r="G26" s="26"/>
      <c r="H26" s="26"/>
      <c r="I26" s="27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2"/>
        <v>16</v>
      </c>
    </row>
    <row r="27" spans="2:15" x14ac:dyDescent="0.4">
      <c r="B27" s="16"/>
      <c r="C27" s="20"/>
      <c r="D27" s="29"/>
      <c r="E27" s="29"/>
      <c r="F27" s="29"/>
      <c r="G27" s="29"/>
      <c r="H27" s="29"/>
      <c r="I27" s="29"/>
      <c r="J27" s="18"/>
      <c r="K27" s="18"/>
      <c r="L27" s="18"/>
      <c r="M27" s="18"/>
      <c r="N27" s="18"/>
      <c r="O27" s="19"/>
    </row>
    <row r="28" spans="2:15" x14ac:dyDescent="0.4">
      <c r="B28" s="16"/>
      <c r="C28" s="17"/>
      <c r="D28" s="30"/>
      <c r="E28" s="31"/>
      <c r="F28" s="31"/>
      <c r="G28" s="31"/>
      <c r="H28" s="31"/>
      <c r="I28" s="32"/>
      <c r="J28" s="17"/>
      <c r="K28" s="17"/>
      <c r="L28" s="17"/>
      <c r="M28" s="17"/>
      <c r="N28" s="17"/>
      <c r="O28" s="19"/>
    </row>
    <row r="29" spans="2:15" x14ac:dyDescent="0.4">
      <c r="C29" s="28"/>
      <c r="D29" s="28"/>
      <c r="E29" s="1"/>
      <c r="H29" s="43" t="s">
        <v>18</v>
      </c>
      <c r="I29" s="43"/>
      <c r="J29" s="11">
        <f>COUNTIF(J9:J28,"&gt;=70")</f>
        <v>18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1">
        <f>COUNTIF(N9:N28,"&gt;=70")</f>
        <v>0</v>
      </c>
      <c r="O29" s="15">
        <f>COUNTIF(O9:O22,"&gt;=70")</f>
        <v>0</v>
      </c>
    </row>
    <row r="30" spans="2:15" x14ac:dyDescent="0.4">
      <c r="C30" s="28"/>
      <c r="D30" s="28"/>
      <c r="E30" s="8"/>
      <c r="H30" s="39" t="s">
        <v>19</v>
      </c>
      <c r="I30" s="39"/>
      <c r="J30" s="12">
        <f t="shared" ref="J30:O30" si="3">COUNTIF(J9:J28,"&lt;70")</f>
        <v>0</v>
      </c>
      <c r="K30" s="12">
        <f t="shared" si="3"/>
        <v>18</v>
      </c>
      <c r="L30" s="12">
        <f t="shared" si="3"/>
        <v>18</v>
      </c>
      <c r="M30" s="12">
        <f t="shared" si="3"/>
        <v>18</v>
      </c>
      <c r="N30" s="12">
        <f t="shared" si="3"/>
        <v>18</v>
      </c>
      <c r="O30" s="12">
        <f t="shared" si="3"/>
        <v>18</v>
      </c>
    </row>
    <row r="31" spans="2:15" x14ac:dyDescent="0.4">
      <c r="C31" s="28"/>
      <c r="D31" s="28"/>
      <c r="E31" s="28"/>
      <c r="H31" s="39" t="s">
        <v>20</v>
      </c>
      <c r="I31" s="39"/>
      <c r="J31" s="12">
        <f t="shared" ref="J31:O31" si="4">COUNT(J9:J28)</f>
        <v>18</v>
      </c>
      <c r="K31" s="12">
        <f t="shared" si="4"/>
        <v>18</v>
      </c>
      <c r="L31" s="12">
        <f t="shared" si="4"/>
        <v>18</v>
      </c>
      <c r="M31" s="12">
        <f t="shared" si="4"/>
        <v>18</v>
      </c>
      <c r="N31" s="12">
        <f t="shared" si="4"/>
        <v>18</v>
      </c>
      <c r="O31" s="12">
        <f t="shared" si="4"/>
        <v>18</v>
      </c>
    </row>
    <row r="32" spans="2:15" x14ac:dyDescent="0.4">
      <c r="C32" s="28"/>
      <c r="D32" s="28"/>
      <c r="E32" s="1"/>
      <c r="H32" s="40" t="s">
        <v>15</v>
      </c>
      <c r="I32" s="40"/>
      <c r="J32" s="13">
        <f>J29/J31</f>
        <v>1</v>
      </c>
      <c r="K32" s="14">
        <f t="shared" ref="K32:O32" si="5">K29/K31</f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</row>
    <row r="33" spans="3:15" x14ac:dyDescent="0.4">
      <c r="C33" s="28"/>
      <c r="D33" s="28"/>
      <c r="E33" s="1"/>
      <c r="H33" s="40" t="s">
        <v>16</v>
      </c>
      <c r="I33" s="40"/>
      <c r="J33" s="13">
        <f>J30/J31</f>
        <v>0</v>
      </c>
      <c r="K33" s="13">
        <f t="shared" ref="K33:O33" si="6">K30/K31</f>
        <v>1</v>
      </c>
      <c r="L33" s="14">
        <f t="shared" si="6"/>
        <v>1</v>
      </c>
      <c r="M33" s="14">
        <f t="shared" si="6"/>
        <v>1</v>
      </c>
      <c r="N33" s="14">
        <f t="shared" si="6"/>
        <v>1</v>
      </c>
      <c r="O33" s="14">
        <f t="shared" si="6"/>
        <v>1</v>
      </c>
    </row>
    <row r="34" spans="3:15" x14ac:dyDescent="0.4">
      <c r="C34" s="28"/>
      <c r="D34" s="28"/>
      <c r="E34" s="8"/>
    </row>
    <row r="35" spans="3:15" x14ac:dyDescent="0.4">
      <c r="C35" s="1"/>
      <c r="D35" s="1"/>
      <c r="E35" s="8"/>
    </row>
    <row r="36" spans="3:15" x14ac:dyDescent="0.4">
      <c r="C36" s="1"/>
      <c r="D36" s="1"/>
      <c r="E36" s="8"/>
    </row>
    <row r="37" spans="3:15" x14ac:dyDescent="0.4">
      <c r="C37" s="1"/>
      <c r="D37" s="1"/>
      <c r="E37" s="8"/>
    </row>
    <row r="38" spans="3:15" x14ac:dyDescent="0.4">
      <c r="J38" s="42"/>
      <c r="K38" s="42"/>
      <c r="L38" s="42"/>
      <c r="M38" s="42"/>
      <c r="N38" s="42"/>
    </row>
    <row r="39" spans="3:15" x14ac:dyDescent="0.4">
      <c r="J39" s="38" t="s">
        <v>17</v>
      </c>
      <c r="K39" s="38"/>
      <c r="L39" s="38"/>
      <c r="M39" s="38"/>
      <c r="N39" s="38"/>
    </row>
  </sheetData>
  <mergeCells count="42">
    <mergeCell ref="I6:J6"/>
    <mergeCell ref="K6:N6"/>
    <mergeCell ref="J38:N3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2:I22"/>
    <mergeCell ref="D25:I25"/>
    <mergeCell ref="D26:I26"/>
    <mergeCell ref="H29:I29"/>
    <mergeCell ref="J39:N39"/>
    <mergeCell ref="C30:D30"/>
    <mergeCell ref="C33:D33"/>
    <mergeCell ref="C34:D34"/>
    <mergeCell ref="C32:D32"/>
    <mergeCell ref="C31:E31"/>
    <mergeCell ref="H30:I30"/>
    <mergeCell ref="H31:I31"/>
    <mergeCell ref="H32:I32"/>
    <mergeCell ref="H33:I33"/>
    <mergeCell ref="B2:N2"/>
    <mergeCell ref="D21:I21"/>
    <mergeCell ref="C29:D29"/>
    <mergeCell ref="D27:I27"/>
    <mergeCell ref="D28:I28"/>
    <mergeCell ref="C3:N3"/>
    <mergeCell ref="D4:G4"/>
    <mergeCell ref="J4:K4"/>
    <mergeCell ref="D6:G6"/>
    <mergeCell ref="D8:I8"/>
    <mergeCell ref="D20:I20"/>
    <mergeCell ref="D9:I9"/>
    <mergeCell ref="N4:O4"/>
    <mergeCell ref="D23:I23"/>
    <mergeCell ref="D24:I24"/>
    <mergeCell ref="D19:I1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0"/>
  <sheetViews>
    <sheetView zoomScale="130" zoomScaleNormal="130" workbookViewId="0">
      <selection activeCell="J40" sqref="J40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29</v>
      </c>
      <c r="E4" s="34"/>
      <c r="F4" s="34"/>
      <c r="G4" s="34"/>
      <c r="I4" t="s">
        <v>1</v>
      </c>
      <c r="J4" s="35" t="s">
        <v>30</v>
      </c>
      <c r="K4" s="35"/>
      <c r="M4" t="s">
        <v>2</v>
      </c>
      <c r="N4" s="37">
        <v>45201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6'!B4</f>
        <v>231U0265</v>
      </c>
      <c r="D9" s="25" t="str">
        <f>'[1]Table 6'!C4</f>
        <v>ALCUDIA BERNAL FATIMA</v>
      </c>
      <c r="E9" s="26"/>
      <c r="F9" s="26"/>
      <c r="G9" s="26"/>
      <c r="H9" s="26"/>
      <c r="I9" s="2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18</v>
      </c>
    </row>
    <row r="10" spans="2:16" x14ac:dyDescent="0.4">
      <c r="B10" s="6">
        <f>B9+1</f>
        <v>2</v>
      </c>
      <c r="C10" s="6" t="str">
        <f>'[1]Table 6'!B5</f>
        <v>231U0267</v>
      </c>
      <c r="D10" s="25" t="str">
        <f>'[1]Table 6'!C5</f>
        <v>APARICIO CRUZ CELESTE YAMILET</v>
      </c>
      <c r="E10" s="26"/>
      <c r="F10" s="26"/>
      <c r="G10" s="26"/>
      <c r="H10" s="26"/>
      <c r="I10" s="2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18</v>
      </c>
    </row>
    <row r="11" spans="2:16" x14ac:dyDescent="0.4">
      <c r="B11" s="6">
        <f t="shared" ref="B11:B30" si="1">B10+1</f>
        <v>3</v>
      </c>
      <c r="C11" s="6" t="str">
        <f>'[1]Table 6'!B6</f>
        <v>231U0269</v>
      </c>
      <c r="D11" s="50" t="str">
        <f>'[1]Table 6'!C6</f>
        <v>BALDERAS AMADOR GABRIELA DE LOS ANGELES</v>
      </c>
      <c r="E11" s="50"/>
      <c r="F11" s="50"/>
      <c r="G11" s="50"/>
      <c r="H11" s="50"/>
      <c r="I11" s="50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19</v>
      </c>
    </row>
    <row r="12" spans="2:16" x14ac:dyDescent="0.4">
      <c r="B12" s="6">
        <f t="shared" si="1"/>
        <v>4</v>
      </c>
      <c r="C12" s="6" t="str">
        <f>'[1]Table 6'!B7</f>
        <v>231U0273</v>
      </c>
      <c r="D12" s="50" t="str">
        <f>'[1]Table 6'!C7</f>
        <v>CAMPOS ALVAREZ ANA LIZBETH</v>
      </c>
      <c r="E12" s="50"/>
      <c r="F12" s="50"/>
      <c r="G12" s="50"/>
      <c r="H12" s="50"/>
      <c r="I12" s="50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19</v>
      </c>
    </row>
    <row r="13" spans="2:16" x14ac:dyDescent="0.4">
      <c r="B13" s="6">
        <f t="shared" si="1"/>
        <v>5</v>
      </c>
      <c r="C13" s="6" t="str">
        <f>'[1]Table 6'!B8</f>
        <v>231U0274</v>
      </c>
      <c r="D13" s="50" t="str">
        <f>'[1]Table 6'!C8</f>
        <v>CASTILLO GONZALEZ VALERIA</v>
      </c>
      <c r="E13" s="50"/>
      <c r="F13" s="50"/>
      <c r="G13" s="50"/>
      <c r="H13" s="50"/>
      <c r="I13" s="50"/>
      <c r="J13" s="4">
        <v>87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17.399999999999999</v>
      </c>
    </row>
    <row r="14" spans="2:16" x14ac:dyDescent="0.4">
      <c r="B14" s="6">
        <f t="shared" si="1"/>
        <v>6</v>
      </c>
      <c r="C14" s="6" t="str">
        <f>'[1]Table 6'!B9</f>
        <v>231U0278</v>
      </c>
      <c r="D14" s="50" t="str">
        <f>'[1]Table 6'!C9</f>
        <v>CHIGUIL ALVARO JUAN ALBERTO</v>
      </c>
      <c r="E14" s="50"/>
      <c r="F14" s="50"/>
      <c r="G14" s="50"/>
      <c r="H14" s="50"/>
      <c r="I14" s="50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18</v>
      </c>
    </row>
    <row r="15" spans="2:16" x14ac:dyDescent="0.4">
      <c r="B15" s="6">
        <f t="shared" si="1"/>
        <v>7</v>
      </c>
      <c r="C15" s="6" t="str">
        <f>'[1]Table 6'!B10</f>
        <v>231U0280</v>
      </c>
      <c r="D15" s="50" t="str">
        <f>'[1]Table 6'!C10</f>
        <v>COBAXIN GONZALEZ ABRIL</v>
      </c>
      <c r="E15" s="50"/>
      <c r="F15" s="50"/>
      <c r="G15" s="50"/>
      <c r="H15" s="50"/>
      <c r="I15" s="50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tr">
        <f>'[1]Table 6'!B11</f>
        <v>231U0281</v>
      </c>
      <c r="D16" s="50" t="str">
        <f>'[1]Table 6'!C11</f>
        <v>COYOLT ZACARIAS DANA MICHELLE</v>
      </c>
      <c r="E16" s="50"/>
      <c r="F16" s="50"/>
      <c r="G16" s="50"/>
      <c r="H16" s="50"/>
      <c r="I16" s="50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19</v>
      </c>
    </row>
    <row r="17" spans="2:15" x14ac:dyDescent="0.4">
      <c r="B17" s="6">
        <f t="shared" si="1"/>
        <v>9</v>
      </c>
      <c r="C17" s="6" t="str">
        <f>'[1]Table 6'!B12</f>
        <v>231U0291</v>
      </c>
      <c r="D17" s="50" t="str">
        <f>'[1]Table 6'!C12</f>
        <v>GOMEZ CARRASCO LUZ NOEMI</v>
      </c>
      <c r="E17" s="50"/>
      <c r="F17" s="50"/>
      <c r="G17" s="50"/>
      <c r="H17" s="50"/>
      <c r="I17" s="50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4">
      <c r="B18" s="6">
        <f t="shared" si="1"/>
        <v>10</v>
      </c>
      <c r="C18" s="6" t="str">
        <f>'[1]Table 6'!B13</f>
        <v>231U0292</v>
      </c>
      <c r="D18" s="50" t="str">
        <f>'[1]Table 6'!C13</f>
        <v>GOMEZ NOLASCO MORELVI IRASEMA</v>
      </c>
      <c r="E18" s="50"/>
      <c r="F18" s="50"/>
      <c r="G18" s="50"/>
      <c r="H18" s="50"/>
      <c r="I18" s="5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4">
      <c r="B19" s="6">
        <f t="shared" si="1"/>
        <v>11</v>
      </c>
      <c r="C19" s="6" t="str">
        <f>'[1]Table 6'!B14</f>
        <v>221U0852</v>
      </c>
      <c r="D19" s="50" t="str">
        <f>'[1]Table 6'!C14</f>
        <v>HERNANDEZ BURGOS JORGE</v>
      </c>
      <c r="E19" s="50"/>
      <c r="F19" s="50"/>
      <c r="G19" s="50"/>
      <c r="H19" s="50"/>
      <c r="I19" s="50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19</v>
      </c>
    </row>
    <row r="20" spans="2:15" x14ac:dyDescent="0.4">
      <c r="B20" s="6">
        <f t="shared" si="1"/>
        <v>12</v>
      </c>
      <c r="C20" s="6" t="str">
        <f>'[1]Table 6'!B15</f>
        <v>231U0299</v>
      </c>
      <c r="D20" s="50" t="str">
        <f>'[1]Table 6'!C15</f>
        <v>LINAREZ UTRERA SEBASTIÁN</v>
      </c>
      <c r="E20" s="50"/>
      <c r="F20" s="50"/>
      <c r="G20" s="50"/>
      <c r="H20" s="50"/>
      <c r="I20" s="50"/>
      <c r="J20" s="4">
        <v>87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17.399999999999999</v>
      </c>
    </row>
    <row r="21" spans="2:15" x14ac:dyDescent="0.4">
      <c r="B21" s="6">
        <f t="shared" si="1"/>
        <v>13</v>
      </c>
      <c r="C21" s="6" t="str">
        <f>'[1]Table 6'!B16</f>
        <v>231U0301</v>
      </c>
      <c r="D21" s="50" t="str">
        <f>'[1]Table 6'!C16</f>
        <v>LÓPEZ CENO LUIS IGNACIO</v>
      </c>
      <c r="E21" s="50"/>
      <c r="F21" s="50"/>
      <c r="G21" s="50"/>
      <c r="H21" s="50"/>
      <c r="I21" s="5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18</v>
      </c>
    </row>
    <row r="22" spans="2:15" x14ac:dyDescent="0.4">
      <c r="B22" s="6">
        <f t="shared" si="1"/>
        <v>14</v>
      </c>
      <c r="C22" s="6" t="str">
        <f>'[1]Table 6'!B17</f>
        <v>231U0302</v>
      </c>
      <c r="D22" s="50" t="str">
        <f>'[1]Table 6'!C17</f>
        <v>MALAGA CAGAL MARIANA MONSERRAT</v>
      </c>
      <c r="E22" s="50"/>
      <c r="F22" s="50"/>
      <c r="G22" s="50"/>
      <c r="H22" s="50"/>
      <c r="I22" s="50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18</v>
      </c>
    </row>
    <row r="23" spans="2:15" x14ac:dyDescent="0.4">
      <c r="B23" s="6">
        <f t="shared" si="1"/>
        <v>15</v>
      </c>
      <c r="C23" s="6" t="str">
        <f>'[1]Table 6'!B18</f>
        <v>231U0307</v>
      </c>
      <c r="D23" s="50" t="str">
        <f>'[1]Table 6'!C18</f>
        <v>MENDEZ ESPEJO MANUEL EDUARDO</v>
      </c>
      <c r="E23" s="50"/>
      <c r="F23" s="50"/>
      <c r="G23" s="50"/>
      <c r="H23" s="50"/>
      <c r="I23" s="50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18</v>
      </c>
    </row>
    <row r="24" spans="2:15" x14ac:dyDescent="0.4">
      <c r="B24" s="6">
        <f t="shared" si="1"/>
        <v>16</v>
      </c>
      <c r="C24" s="6" t="str">
        <f>'[1]Table 6'!B19</f>
        <v>231U0387</v>
      </c>
      <c r="D24" s="50" t="str">
        <f>'[1]Table 6'!C19</f>
        <v>MOLINA MENDOZA ANDRES GAMALIEL</v>
      </c>
      <c r="E24" s="50"/>
      <c r="F24" s="50"/>
      <c r="G24" s="50"/>
      <c r="H24" s="50"/>
      <c r="I24" s="50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16</v>
      </c>
    </row>
    <row r="25" spans="2:15" x14ac:dyDescent="0.4">
      <c r="B25" s="6">
        <f t="shared" si="1"/>
        <v>17</v>
      </c>
      <c r="C25" s="6" t="str">
        <f>'[1]Table 6'!B20</f>
        <v>231U0170</v>
      </c>
      <c r="D25" s="50" t="str">
        <f>'[1]Table 6'!C20</f>
        <v>MORALES BELLI CITLALI YARAZETH</v>
      </c>
      <c r="E25" s="50"/>
      <c r="F25" s="50"/>
      <c r="G25" s="50"/>
      <c r="H25" s="50"/>
      <c r="I25" s="5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0</v>
      </c>
    </row>
    <row r="26" spans="2:15" x14ac:dyDescent="0.4">
      <c r="B26" s="6">
        <f t="shared" si="1"/>
        <v>18</v>
      </c>
      <c r="C26" s="6" t="str">
        <f>'[1]Table 6'!B21</f>
        <v>231U0310</v>
      </c>
      <c r="D26" s="50" t="str">
        <f>'[1]Table 6'!C21</f>
        <v>MOTO COBAXIN JORGE FRANCISCO</v>
      </c>
      <c r="E26" s="50"/>
      <c r="F26" s="50"/>
      <c r="G26" s="50"/>
      <c r="H26" s="50"/>
      <c r="I26" s="50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</v>
      </c>
    </row>
    <row r="27" spans="2:15" x14ac:dyDescent="0.4">
      <c r="B27" s="6">
        <f t="shared" si="1"/>
        <v>19</v>
      </c>
      <c r="C27" s="6" t="str">
        <f>'[1]Table 6'!B22</f>
        <v>231U0631</v>
      </c>
      <c r="D27" s="50" t="str">
        <f>'[1]Table 6'!C22</f>
        <v>ORTEGA CADENA GERVACIO</v>
      </c>
      <c r="E27" s="50"/>
      <c r="F27" s="50"/>
      <c r="G27" s="50"/>
      <c r="H27" s="50"/>
      <c r="I27" s="50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18</v>
      </c>
    </row>
    <row r="28" spans="2:15" x14ac:dyDescent="0.4">
      <c r="B28" s="6">
        <f t="shared" si="1"/>
        <v>20</v>
      </c>
      <c r="C28" s="6" t="str">
        <f>'[1]Table 6'!B23</f>
        <v>231U0651</v>
      </c>
      <c r="D28" s="50" t="str">
        <f>'[1]Table 6'!C23</f>
        <v>PACHECO ANTEMATE HIROMI ISABEL</v>
      </c>
      <c r="E28" s="50"/>
      <c r="F28" s="50"/>
      <c r="G28" s="50"/>
      <c r="H28" s="50"/>
      <c r="I28" s="50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17.399999999999999</v>
      </c>
    </row>
    <row r="29" spans="2:15" x14ac:dyDescent="0.4">
      <c r="B29" s="6">
        <f t="shared" si="1"/>
        <v>21</v>
      </c>
      <c r="C29" s="6" t="str">
        <f>'[1]Table 6'!B24</f>
        <v>231U0665</v>
      </c>
      <c r="D29" s="50" t="str">
        <f>'[1]Table 6'!C24</f>
        <v>PEREZ PEREYRA ANGEL DANIEL</v>
      </c>
      <c r="E29" s="50"/>
      <c r="F29" s="50"/>
      <c r="G29" s="50"/>
      <c r="H29" s="50"/>
      <c r="I29" s="50"/>
      <c r="J29" s="4">
        <v>83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16.600000000000001</v>
      </c>
    </row>
    <row r="30" spans="2:15" x14ac:dyDescent="0.4">
      <c r="B30" s="6">
        <f t="shared" si="1"/>
        <v>22</v>
      </c>
      <c r="C30" s="6" t="str">
        <f>'[1]Table 6'!B25</f>
        <v>231U0316</v>
      </c>
      <c r="D30" s="50" t="str">
        <f>'[1]Table 6'!C25</f>
        <v>RAMÍREZ VENTURA ÁNGELES JANNETH</v>
      </c>
      <c r="E30" s="50"/>
      <c r="F30" s="50"/>
      <c r="G30" s="50"/>
      <c r="H30" s="50"/>
      <c r="I30" s="50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4">
      <c r="B31" s="6">
        <v>21</v>
      </c>
      <c r="C31" s="6" t="str">
        <f>'[1]Table 6'!B26</f>
        <v>231U0669</v>
      </c>
      <c r="D31" s="21" t="str">
        <f>'[1]Table 6'!C26</f>
        <v>SERRANO LOPEZ ESTEFANIA</v>
      </c>
      <c r="E31" s="22"/>
      <c r="F31" s="22"/>
      <c r="G31" s="22"/>
      <c r="H31" s="22"/>
      <c r="I31" s="23"/>
      <c r="J31" s="4">
        <v>83</v>
      </c>
      <c r="K31" s="4">
        <v>0</v>
      </c>
      <c r="L31" s="4">
        <v>0</v>
      </c>
      <c r="M31" s="4">
        <v>0</v>
      </c>
      <c r="N31" s="4">
        <v>0</v>
      </c>
      <c r="O31" s="10">
        <f t="shared" ref="O31:O37" si="2">SUM(J31:N31)/5</f>
        <v>16.600000000000001</v>
      </c>
    </row>
    <row r="32" spans="2:15" x14ac:dyDescent="0.4">
      <c r="B32" s="6">
        <v>22</v>
      </c>
      <c r="C32" s="6" t="str">
        <f>'[1]Table 6'!B27</f>
        <v>231U0320</v>
      </c>
      <c r="D32" s="21" t="str">
        <f>'[1]Table 6'!C27</f>
        <v>SUAREZ PEREZ ALINNE CONCEPCIÓN</v>
      </c>
      <c r="E32" s="22"/>
      <c r="F32" s="22"/>
      <c r="G32" s="22"/>
      <c r="H32" s="22"/>
      <c r="I32" s="23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10">
        <f t="shared" si="2"/>
        <v>16</v>
      </c>
    </row>
    <row r="33" spans="2:15" x14ac:dyDescent="0.4">
      <c r="B33" s="6">
        <v>23</v>
      </c>
      <c r="C33" s="6" t="str">
        <f>'[1]Table 6'!B28</f>
        <v>231U0321</v>
      </c>
      <c r="D33" s="21" t="str">
        <f>'[1]Table 6'!C28</f>
        <v>TORRES MONTIEL ABRIL</v>
      </c>
      <c r="E33" s="22"/>
      <c r="F33" s="22"/>
      <c r="G33" s="22"/>
      <c r="H33" s="22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2"/>
        <v>0</v>
      </c>
    </row>
    <row r="34" spans="2:15" x14ac:dyDescent="0.4">
      <c r="B34" s="6">
        <v>24</v>
      </c>
      <c r="C34" s="6" t="str">
        <f>'[1]Table 6'!B29</f>
        <v>231U0323</v>
      </c>
      <c r="D34" s="21" t="str">
        <f>'[1]Table 6'!C29</f>
        <v>TOTO HERNÁNDEZ MANUEL ANTONIO</v>
      </c>
      <c r="E34" s="22"/>
      <c r="F34" s="22"/>
      <c r="G34" s="22"/>
      <c r="H34" s="22"/>
      <c r="I34" s="23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10">
        <f t="shared" si="2"/>
        <v>16</v>
      </c>
    </row>
    <row r="35" spans="2:15" x14ac:dyDescent="0.4">
      <c r="B35" s="6">
        <v>25</v>
      </c>
      <c r="C35" s="6" t="str">
        <f>'[1]Table 6'!B30</f>
        <v>231U0325</v>
      </c>
      <c r="D35" s="21" t="str">
        <f>'[1]Table 6'!C30</f>
        <v>VELASCO QUINO JUAN DAVID</v>
      </c>
      <c r="E35" s="22"/>
      <c r="F35" s="22"/>
      <c r="G35" s="22"/>
      <c r="H35" s="22"/>
      <c r="I35" s="23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10">
        <f t="shared" si="2"/>
        <v>18</v>
      </c>
    </row>
    <row r="36" spans="2:15" x14ac:dyDescent="0.4">
      <c r="B36" s="6">
        <v>26</v>
      </c>
      <c r="C36" s="6" t="str">
        <f>'[1]Table 6'!B31</f>
        <v>231U0328</v>
      </c>
      <c r="D36" s="21" t="str">
        <f>'[1]Table 6'!C31</f>
        <v>VILLAFUERTE CONCHI CRISTAL ALEXANDRA</v>
      </c>
      <c r="E36" s="22"/>
      <c r="F36" s="22"/>
      <c r="G36" s="22"/>
      <c r="H36" s="22"/>
      <c r="I36" s="23"/>
      <c r="J36" s="4">
        <v>95</v>
      </c>
      <c r="K36" s="4">
        <v>0</v>
      </c>
      <c r="L36" s="4">
        <v>0</v>
      </c>
      <c r="M36" s="4">
        <v>0</v>
      </c>
      <c r="N36" s="4">
        <v>0</v>
      </c>
      <c r="O36" s="10">
        <f t="shared" si="2"/>
        <v>19</v>
      </c>
    </row>
    <row r="37" spans="2:15" x14ac:dyDescent="0.4">
      <c r="B37" s="6">
        <v>27</v>
      </c>
      <c r="C37" s="6" t="str">
        <f>'[1]Table 6'!B32</f>
        <v>231U0619</v>
      </c>
      <c r="D37" s="21" t="str">
        <f>'[1]Table 6'!C32</f>
        <v>ZUÑIGA FLORES FERNANDO</v>
      </c>
      <c r="E37" s="22"/>
      <c r="F37" s="22"/>
      <c r="G37" s="22"/>
      <c r="H37" s="22"/>
      <c r="I37" s="23"/>
      <c r="J37" s="4">
        <v>87</v>
      </c>
      <c r="K37" s="4">
        <v>0</v>
      </c>
      <c r="L37" s="4">
        <v>0</v>
      </c>
      <c r="M37" s="4">
        <v>0</v>
      </c>
      <c r="N37" s="4">
        <v>0</v>
      </c>
      <c r="O37" s="10">
        <f t="shared" si="2"/>
        <v>17.399999999999999</v>
      </c>
    </row>
    <row r="38" spans="2:15" x14ac:dyDescent="0.4">
      <c r="B38" s="6"/>
      <c r="C38" s="7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19"/>
    </row>
    <row r="39" spans="2:15" x14ac:dyDescent="0.4">
      <c r="B39" s="6"/>
      <c r="C39" s="3"/>
      <c r="D39" s="47"/>
      <c r="E39" s="48"/>
      <c r="F39" s="48"/>
      <c r="G39" s="48"/>
      <c r="H39" s="48"/>
      <c r="I39" s="49"/>
      <c r="J39" s="3"/>
      <c r="K39" s="3"/>
      <c r="L39" s="3"/>
      <c r="M39" s="3"/>
      <c r="N39" s="3"/>
      <c r="O39" s="19"/>
    </row>
    <row r="40" spans="2:15" x14ac:dyDescent="0.4">
      <c r="C40" s="28"/>
      <c r="D40" s="28"/>
      <c r="E40" s="1"/>
      <c r="H40" s="43" t="s">
        <v>18</v>
      </c>
      <c r="I40" s="43"/>
      <c r="J40" s="11">
        <f>COUNTIF(J9:J39,"&gt;=70")</f>
        <v>27</v>
      </c>
      <c r="K40" s="11">
        <f>COUNTIF(K9:K39,"&gt;=70")</f>
        <v>0</v>
      </c>
      <c r="L40" s="11">
        <f>COUNTIF(L9:L39,"&gt;=70")</f>
        <v>0</v>
      </c>
      <c r="M40" s="11">
        <f>COUNTIF(M9:M39,"&gt;=70")</f>
        <v>0</v>
      </c>
      <c r="N40" s="11">
        <f>COUNTIF(N9:N39,"&gt;=70")</f>
        <v>0</v>
      </c>
      <c r="O40" s="15">
        <f>COUNTIF(O9:O30,"&gt;=70")</f>
        <v>0</v>
      </c>
    </row>
    <row r="41" spans="2:15" x14ac:dyDescent="0.4">
      <c r="C41" s="28"/>
      <c r="D41" s="28"/>
      <c r="E41" s="8"/>
      <c r="H41" s="39" t="s">
        <v>19</v>
      </c>
      <c r="I41" s="39"/>
      <c r="J41" s="12">
        <f t="shared" ref="J41:O41" si="3">COUNTIF(J9:J39,"&lt;70")</f>
        <v>2</v>
      </c>
      <c r="K41" s="12">
        <f t="shared" si="3"/>
        <v>29</v>
      </c>
      <c r="L41" s="12">
        <f t="shared" si="3"/>
        <v>29</v>
      </c>
      <c r="M41" s="12">
        <f t="shared" si="3"/>
        <v>29</v>
      </c>
      <c r="N41" s="12">
        <f t="shared" si="3"/>
        <v>29</v>
      </c>
      <c r="O41" s="12">
        <f t="shared" si="3"/>
        <v>29</v>
      </c>
    </row>
    <row r="42" spans="2:15" x14ac:dyDescent="0.4">
      <c r="C42" s="28"/>
      <c r="D42" s="28"/>
      <c r="E42" s="28"/>
      <c r="H42" s="39" t="s">
        <v>20</v>
      </c>
      <c r="I42" s="39"/>
      <c r="J42" s="12">
        <f t="shared" ref="J42:O42" si="4">COUNT(J9:J39)</f>
        <v>29</v>
      </c>
      <c r="K42" s="12">
        <f t="shared" si="4"/>
        <v>29</v>
      </c>
      <c r="L42" s="12">
        <f t="shared" si="4"/>
        <v>29</v>
      </c>
      <c r="M42" s="12">
        <f t="shared" si="4"/>
        <v>29</v>
      </c>
      <c r="N42" s="12">
        <f t="shared" si="4"/>
        <v>29</v>
      </c>
      <c r="O42" s="12">
        <f t="shared" si="4"/>
        <v>29</v>
      </c>
    </row>
    <row r="43" spans="2:15" x14ac:dyDescent="0.4">
      <c r="C43" s="28"/>
      <c r="D43" s="28"/>
      <c r="E43" s="1"/>
      <c r="H43" s="40" t="s">
        <v>15</v>
      </c>
      <c r="I43" s="40"/>
      <c r="J43" s="13">
        <f>J40/J42</f>
        <v>0.93103448275862066</v>
      </c>
      <c r="K43" s="14">
        <f t="shared" ref="K43:O43" si="5">K40/K42</f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</row>
    <row r="44" spans="2:15" x14ac:dyDescent="0.4">
      <c r="C44" s="28"/>
      <c r="D44" s="28"/>
      <c r="E44" s="1"/>
      <c r="H44" s="40" t="s">
        <v>16</v>
      </c>
      <c r="I44" s="40"/>
      <c r="J44" s="13">
        <f>J41/J42</f>
        <v>6.8965517241379309E-2</v>
      </c>
      <c r="K44" s="13">
        <f t="shared" ref="K44:O44" si="6">K41/K42</f>
        <v>1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</row>
    <row r="45" spans="2:15" x14ac:dyDescent="0.4">
      <c r="C45" s="28"/>
      <c r="D45" s="28"/>
      <c r="E45" s="8"/>
    </row>
    <row r="46" spans="2:15" x14ac:dyDescent="0.4">
      <c r="C46" s="1"/>
      <c r="D46" s="1"/>
      <c r="E46" s="8"/>
    </row>
    <row r="47" spans="2:15" x14ac:dyDescent="0.4">
      <c r="C47" s="1"/>
      <c r="D47" s="1"/>
      <c r="E47" s="8"/>
    </row>
    <row r="48" spans="2:15" x14ac:dyDescent="0.4">
      <c r="C48" s="1"/>
      <c r="D48" s="1"/>
      <c r="E48" s="8"/>
    </row>
    <row r="49" spans="10:14" x14ac:dyDescent="0.4">
      <c r="J49" s="42"/>
      <c r="K49" s="42"/>
      <c r="L49" s="42"/>
      <c r="M49" s="42"/>
      <c r="N49" s="42"/>
    </row>
    <row r="50" spans="10:14" x14ac:dyDescent="0.4">
      <c r="J50" s="38" t="s">
        <v>17</v>
      </c>
      <c r="K50" s="38"/>
      <c r="L50" s="38"/>
      <c r="M50" s="38"/>
      <c r="N50" s="38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8:I38"/>
    <mergeCell ref="D39:I39"/>
    <mergeCell ref="C40:D40"/>
    <mergeCell ref="H40:I40"/>
    <mergeCell ref="C41:D41"/>
    <mergeCell ref="H41:I41"/>
    <mergeCell ref="C45:D45"/>
    <mergeCell ref="J49:N49"/>
    <mergeCell ref="J50:N50"/>
    <mergeCell ref="C42:E42"/>
    <mergeCell ref="H42:I42"/>
    <mergeCell ref="C43:D43"/>
    <mergeCell ref="H43:I43"/>
    <mergeCell ref="C44:D44"/>
    <mergeCell ref="H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2"/>
  <sheetViews>
    <sheetView topLeftCell="B29" zoomScale="130" zoomScaleNormal="130" workbookViewId="0">
      <selection activeCell="E46" sqref="E46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"/>
      <c r="Q3" s="1"/>
    </row>
    <row r="4" spans="2:17" x14ac:dyDescent="0.4">
      <c r="C4" t="s">
        <v>0</v>
      </c>
      <c r="D4" s="52" t="s">
        <v>31</v>
      </c>
      <c r="E4" s="52"/>
      <c r="F4" s="52"/>
      <c r="G4" s="52"/>
      <c r="I4" t="s">
        <v>1</v>
      </c>
      <c r="J4" s="35" t="s">
        <v>32</v>
      </c>
      <c r="K4" s="35"/>
      <c r="M4" t="s">
        <v>2</v>
      </c>
      <c r="N4" s="53">
        <v>45201</v>
      </c>
      <c r="O4" s="53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  <c r="O6" s="41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tr">
        <f>'[1]Table 9'!B4</f>
        <v>231U0182</v>
      </c>
      <c r="D9" s="51" t="str">
        <f>'[1]Table 9'!C4</f>
        <v>ARANDA MALAGA KARLA</v>
      </c>
      <c r="E9" s="51"/>
      <c r="F9" s="51"/>
      <c r="G9" s="51"/>
      <c r="H9" s="51"/>
      <c r="I9" s="5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11.666666666666666</v>
      </c>
    </row>
    <row r="10" spans="2:17" x14ac:dyDescent="0.4">
      <c r="B10" s="6">
        <f>B9+1</f>
        <v>2</v>
      </c>
      <c r="C10" s="17" t="str">
        <f>'[1]Table 9'!B5</f>
        <v>231U0184</v>
      </c>
      <c r="D10" s="51" t="str">
        <f>'[1]Table 9'!C5</f>
        <v>BELLI VELASCO JASMIN</v>
      </c>
      <c r="E10" s="51"/>
      <c r="F10" s="51"/>
      <c r="G10" s="51"/>
      <c r="H10" s="51"/>
      <c r="I10" s="5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8" si="0">SUM(J10:O10)/6</f>
        <v>11.666666666666666</v>
      </c>
    </row>
    <row r="11" spans="2:17" x14ac:dyDescent="0.4">
      <c r="B11" s="6">
        <f>B10+1</f>
        <v>3</v>
      </c>
      <c r="C11" s="17" t="str">
        <f>'[1]Table 9'!B6</f>
        <v>231U0185</v>
      </c>
      <c r="D11" s="51" t="str">
        <f>'[1]Table 9'!C6</f>
        <v>BUSTAMANTE REYES ARIANA YACSURIT</v>
      </c>
      <c r="E11" s="51"/>
      <c r="F11" s="51"/>
      <c r="G11" s="51"/>
      <c r="H11" s="51"/>
      <c r="I11" s="51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13.333333333333334</v>
      </c>
    </row>
    <row r="12" spans="2:17" x14ac:dyDescent="0.4">
      <c r="B12" s="6">
        <f t="shared" ref="B12:B38" si="1">B11+1</f>
        <v>4</v>
      </c>
      <c r="C12" s="17" t="str">
        <f>'[1]Table 9'!B7</f>
        <v>231U0614</v>
      </c>
      <c r="D12" s="51" t="str">
        <f>'[1]Table 9'!C7</f>
        <v>CAIXBA VILLEGAS MERCEDES</v>
      </c>
      <c r="E12" s="51"/>
      <c r="F12" s="51"/>
      <c r="G12" s="51"/>
      <c r="H12" s="51"/>
      <c r="I12" s="5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x14ac:dyDescent="0.4">
      <c r="B13" s="6">
        <f t="shared" si="1"/>
        <v>5</v>
      </c>
      <c r="C13" s="17" t="str">
        <f>'[1]Table 9'!B8</f>
        <v>231U0613</v>
      </c>
      <c r="D13" s="51" t="str">
        <f>'[1]Table 9'!C8</f>
        <v>CAMPECHANO TOGA LESLY DENIS</v>
      </c>
      <c r="E13" s="51"/>
      <c r="F13" s="51"/>
      <c r="G13" s="51"/>
      <c r="H13" s="51"/>
      <c r="I13" s="51"/>
      <c r="J13" s="4">
        <v>72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12</v>
      </c>
    </row>
    <row r="14" spans="2:17" x14ac:dyDescent="0.4">
      <c r="B14" s="6">
        <f t="shared" si="1"/>
        <v>6</v>
      </c>
      <c r="C14" s="17" t="str">
        <f>'[1]Table 9'!B9</f>
        <v>231U0627</v>
      </c>
      <c r="D14" s="51" t="str">
        <f>'[1]Table 9'!C9</f>
        <v>CAMPOS CATEMAXCA MARCO ANTONIO</v>
      </c>
      <c r="E14" s="51"/>
      <c r="F14" s="51"/>
      <c r="G14" s="51"/>
      <c r="H14" s="51"/>
      <c r="I14" s="5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4">
      <c r="B15" s="6">
        <f t="shared" si="1"/>
        <v>7</v>
      </c>
      <c r="C15" s="17" t="str">
        <f>'[1]Table 9'!B10</f>
        <v>231U0609</v>
      </c>
      <c r="D15" s="51" t="str">
        <f>'[1]Table 9'!C10</f>
        <v>CANSINO BELLI JONATHAN</v>
      </c>
      <c r="E15" s="51"/>
      <c r="F15" s="51"/>
      <c r="G15" s="51"/>
      <c r="H15" s="51"/>
      <c r="I15" s="5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11.666666666666666</v>
      </c>
    </row>
    <row r="16" spans="2:17" x14ac:dyDescent="0.4">
      <c r="B16" s="6">
        <f t="shared" si="1"/>
        <v>8</v>
      </c>
      <c r="C16" s="17" t="str">
        <f>'[1]Table 9'!B11</f>
        <v>231U0193</v>
      </c>
      <c r="D16" s="51" t="str">
        <f>'[1]Table 9'!C11</f>
        <v>COBIX RUIZ CARLOS IGNACIO</v>
      </c>
      <c r="E16" s="51"/>
      <c r="F16" s="51"/>
      <c r="G16" s="51"/>
      <c r="H16" s="51"/>
      <c r="I16" s="51"/>
      <c r="J16" s="4">
        <v>76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12.666666666666666</v>
      </c>
    </row>
    <row r="17" spans="2:16" x14ac:dyDescent="0.4">
      <c r="B17" s="6">
        <f t="shared" si="1"/>
        <v>9</v>
      </c>
      <c r="C17" s="17" t="str">
        <f>'[1]Table 9'!B12</f>
        <v>231U0196</v>
      </c>
      <c r="D17" s="51" t="str">
        <f>'[1]Table 9'!C12</f>
        <v>CRUZ LÁZARO MISAEL</v>
      </c>
      <c r="E17" s="51"/>
      <c r="F17" s="51"/>
      <c r="G17" s="51"/>
      <c r="H17" s="51"/>
      <c r="I17" s="51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11.666666666666666</v>
      </c>
    </row>
    <row r="18" spans="2:16" x14ac:dyDescent="0.4">
      <c r="B18" s="6">
        <f t="shared" si="1"/>
        <v>10</v>
      </c>
      <c r="C18" s="17" t="str">
        <f>'[1]Table 9'!B13</f>
        <v>231U0610</v>
      </c>
      <c r="D18" s="51" t="str">
        <f>'[1]Table 9'!C13</f>
        <v>DOMINGUEZ ARRES TITO</v>
      </c>
      <c r="E18" s="51"/>
      <c r="F18" s="51"/>
      <c r="G18" s="51"/>
      <c r="H18" s="51"/>
      <c r="I18" s="5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ref="P18:P28" si="2">SUM(J18:O18)/6</f>
        <v>13.333333333333334</v>
      </c>
    </row>
    <row r="19" spans="2:16" x14ac:dyDescent="0.4">
      <c r="B19" s="6">
        <f t="shared" si="1"/>
        <v>11</v>
      </c>
      <c r="C19" s="17" t="str">
        <f>'[1]Table 9'!B14</f>
        <v>231U0198</v>
      </c>
      <c r="D19" s="51" t="str">
        <f>'[1]Table 9'!C14</f>
        <v>DOMINGUEZ PUCHETA MANUEL DE JESUS</v>
      </c>
      <c r="E19" s="51"/>
      <c r="F19" s="51"/>
      <c r="G19" s="51"/>
      <c r="H19" s="51"/>
      <c r="I19" s="51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2"/>
        <v>12.5</v>
      </c>
    </row>
    <row r="20" spans="2:16" x14ac:dyDescent="0.4">
      <c r="B20" s="6">
        <f t="shared" si="1"/>
        <v>12</v>
      </c>
      <c r="C20" s="17" t="str">
        <f>'[1]Table 9'!B15</f>
        <v>231U0199</v>
      </c>
      <c r="D20" s="51" t="str">
        <f>'[1]Table 9'!C15</f>
        <v>ESCRIBANO ATAXCA FAUSTO ADAN</v>
      </c>
      <c r="E20" s="51"/>
      <c r="F20" s="51"/>
      <c r="G20" s="51"/>
      <c r="H20" s="51"/>
      <c r="I20" s="5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2"/>
        <v>0</v>
      </c>
    </row>
    <row r="21" spans="2:16" x14ac:dyDescent="0.4">
      <c r="B21" s="6">
        <f t="shared" si="1"/>
        <v>13</v>
      </c>
      <c r="C21" s="17" t="str">
        <f>'[1]Table 9'!B16</f>
        <v>231U0203</v>
      </c>
      <c r="D21" s="51" t="str">
        <f>'[1]Table 9'!C16</f>
        <v>IXTEPAN BELLI CARLOS DANIEL</v>
      </c>
      <c r="E21" s="51"/>
      <c r="F21" s="51"/>
      <c r="G21" s="51"/>
      <c r="H21" s="51"/>
      <c r="I21" s="5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2"/>
        <v>11.666666666666666</v>
      </c>
    </row>
    <row r="22" spans="2:16" x14ac:dyDescent="0.4">
      <c r="B22" s="6">
        <f t="shared" si="1"/>
        <v>14</v>
      </c>
      <c r="C22" s="17" t="str">
        <f>'[1]Table 9'!B17</f>
        <v>231U0589</v>
      </c>
      <c r="D22" s="51" t="str">
        <f>'[1]Table 9'!C17</f>
        <v>LANDA MENDOZA BRITZY DAYLIN</v>
      </c>
      <c r="E22" s="51"/>
      <c r="F22" s="51"/>
      <c r="G22" s="51"/>
      <c r="H22" s="51"/>
      <c r="I22" s="51"/>
      <c r="J22" s="4">
        <v>77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2"/>
        <v>12.833333333333334</v>
      </c>
    </row>
    <row r="23" spans="2:16" x14ac:dyDescent="0.4">
      <c r="B23" s="6">
        <f t="shared" si="1"/>
        <v>15</v>
      </c>
      <c r="C23" s="17" t="str">
        <f>'[1]Table 9'!B18</f>
        <v>231U0206</v>
      </c>
      <c r="D23" s="51" t="str">
        <f>'[1]Table 9'!C18</f>
        <v>LÓPEZ FELIPE SANDRA PAOLA</v>
      </c>
      <c r="E23" s="51"/>
      <c r="F23" s="51"/>
      <c r="G23" s="51"/>
      <c r="H23" s="51"/>
      <c r="I23" s="51"/>
      <c r="J23" s="4">
        <v>77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2"/>
        <v>12.833333333333334</v>
      </c>
    </row>
    <row r="24" spans="2:16" x14ac:dyDescent="0.4">
      <c r="B24" s="6">
        <f t="shared" si="1"/>
        <v>16</v>
      </c>
      <c r="C24" s="17" t="str">
        <f>'[1]Table 9'!B19</f>
        <v>231U0694</v>
      </c>
      <c r="D24" s="51" t="str">
        <f>'[1]Table 9'!C19</f>
        <v>MACHUCHO MIL LUIS DAVID</v>
      </c>
      <c r="E24" s="51"/>
      <c r="F24" s="51"/>
      <c r="G24" s="51"/>
      <c r="H24" s="51"/>
      <c r="I24" s="5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0</v>
      </c>
    </row>
    <row r="25" spans="2:16" x14ac:dyDescent="0.4">
      <c r="B25" s="6">
        <f t="shared" si="1"/>
        <v>17</v>
      </c>
      <c r="C25" s="17" t="str">
        <f>'[1]Table 9'!B20</f>
        <v>231U0207</v>
      </c>
      <c r="D25" s="51" t="str">
        <f>'[1]Table 9'!C20</f>
        <v>MARCIAL ARRES ALYN GUADALUPE</v>
      </c>
      <c r="E25" s="51"/>
      <c r="F25" s="51"/>
      <c r="G25" s="51"/>
      <c r="H25" s="51"/>
      <c r="I25" s="51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2"/>
        <v>13.333333333333334</v>
      </c>
    </row>
    <row r="26" spans="2:16" x14ac:dyDescent="0.4">
      <c r="B26" s="6">
        <f t="shared" si="1"/>
        <v>18</v>
      </c>
      <c r="C26" s="17" t="str">
        <f>'[1]Table 9'!B21</f>
        <v>231U0209</v>
      </c>
      <c r="D26" s="51" t="str">
        <f>'[1]Table 9'!C21</f>
        <v>MARTINEZ LOEZA MARISSA</v>
      </c>
      <c r="E26" s="51"/>
      <c r="F26" s="51"/>
      <c r="G26" s="51"/>
      <c r="H26" s="51"/>
      <c r="I26" s="5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2"/>
        <v>0</v>
      </c>
    </row>
    <row r="27" spans="2:16" x14ac:dyDescent="0.4">
      <c r="B27" s="6">
        <f t="shared" si="1"/>
        <v>19</v>
      </c>
      <c r="C27" s="17" t="str">
        <f>'[1]Table 9'!B22</f>
        <v>231U0211</v>
      </c>
      <c r="D27" s="51" t="str">
        <f>'[1]Table 9'!C22</f>
        <v>MILLAN RUIZ KEVIN DE JESUS</v>
      </c>
      <c r="E27" s="51"/>
      <c r="F27" s="51"/>
      <c r="G27" s="51"/>
      <c r="H27" s="51"/>
      <c r="I27" s="5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11.666666666666666</v>
      </c>
    </row>
    <row r="28" spans="2:16" x14ac:dyDescent="0.4">
      <c r="B28" s="6">
        <f t="shared" si="1"/>
        <v>20</v>
      </c>
      <c r="C28" s="17" t="str">
        <f>'[1]Table 9'!B23</f>
        <v>231U0214</v>
      </c>
      <c r="D28" s="51" t="str">
        <f>'[1]Table 9'!C23</f>
        <v>MORENO AGUILAR MARIA FERNANDA</v>
      </c>
      <c r="E28" s="51"/>
      <c r="F28" s="51"/>
      <c r="G28" s="51"/>
      <c r="H28" s="51"/>
      <c r="I28" s="51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11.666666666666666</v>
      </c>
    </row>
    <row r="29" spans="2:16" x14ac:dyDescent="0.4">
      <c r="B29" s="6">
        <v>21</v>
      </c>
      <c r="C29" s="17" t="str">
        <f>'[1]Table 9'!B24</f>
        <v>231U0652</v>
      </c>
      <c r="D29" s="51" t="str">
        <f>'[1]Table 9'!C24</f>
        <v>MÁLAGA GALEANA ANA ELIZABETH</v>
      </c>
      <c r="E29" s="51"/>
      <c r="F29" s="51"/>
      <c r="G29" s="51"/>
      <c r="H29" s="51"/>
      <c r="I29" s="5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</row>
    <row r="30" spans="2:16" x14ac:dyDescent="0.4">
      <c r="B30" s="6">
        <f t="shared" si="1"/>
        <v>22</v>
      </c>
      <c r="C30" s="17" t="str">
        <f>'[1]Table 9'!B25</f>
        <v>231U0217</v>
      </c>
      <c r="D30" s="51" t="str">
        <f>'[1]Table 9'!C25</f>
        <v>NEGRETE CONTRERAS SANTIAGO</v>
      </c>
      <c r="E30" s="51"/>
      <c r="F30" s="51"/>
      <c r="G30" s="51"/>
      <c r="H30" s="51"/>
      <c r="I30" s="5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4">
      <c r="B31" s="6">
        <f t="shared" si="1"/>
        <v>23</v>
      </c>
      <c r="C31" s="17" t="str">
        <f>'[1]Table 9'!B26</f>
        <v>231U0220</v>
      </c>
      <c r="D31" s="51" t="str">
        <f>'[1]Table 9'!C26</f>
        <v>POLITO BUSTAMANTE JASMIN</v>
      </c>
      <c r="E31" s="51"/>
      <c r="F31" s="51"/>
      <c r="G31" s="51"/>
      <c r="H31" s="51"/>
      <c r="I31" s="51"/>
      <c r="J31" s="4">
        <v>77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12.833333333333334</v>
      </c>
    </row>
    <row r="32" spans="2:16" x14ac:dyDescent="0.4">
      <c r="B32" s="6">
        <f t="shared" si="1"/>
        <v>24</v>
      </c>
      <c r="C32" s="17" t="str">
        <f>'[1]Table 9'!B27</f>
        <v>231U0221</v>
      </c>
      <c r="D32" s="51" t="str">
        <f>'[1]Table 9'!C27</f>
        <v>PUCHETA HERNÁNDEZ BRISA DEL ROCÍO</v>
      </c>
      <c r="E32" s="51"/>
      <c r="F32" s="51"/>
      <c r="G32" s="51"/>
      <c r="H32" s="51"/>
      <c r="I32" s="51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13.333333333333334</v>
      </c>
    </row>
    <row r="33" spans="2:16" x14ac:dyDescent="0.4">
      <c r="B33" s="6">
        <f t="shared" si="1"/>
        <v>25</v>
      </c>
      <c r="C33" s="17" t="str">
        <f>'[1]Table 9'!B28</f>
        <v>231U0227</v>
      </c>
      <c r="D33" s="51" t="str">
        <f>'[1]Table 9'!C28</f>
        <v>RODAS FLORES LUIS CARLOS</v>
      </c>
      <c r="E33" s="51"/>
      <c r="F33" s="51"/>
      <c r="G33" s="51"/>
      <c r="H33" s="51"/>
      <c r="I33" s="51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11.666666666666666</v>
      </c>
    </row>
    <row r="34" spans="2:16" x14ac:dyDescent="0.4">
      <c r="B34" s="6">
        <f t="shared" si="1"/>
        <v>26</v>
      </c>
      <c r="C34" s="17" t="str">
        <f>'[1]Table 9'!B29</f>
        <v>231U0230</v>
      </c>
      <c r="D34" s="51" t="str">
        <f>'[1]Table 9'!C29</f>
        <v>TEMICH SALAZAR PAULA</v>
      </c>
      <c r="E34" s="51"/>
      <c r="F34" s="51"/>
      <c r="G34" s="51"/>
      <c r="H34" s="51"/>
      <c r="I34" s="51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13.333333333333334</v>
      </c>
    </row>
    <row r="35" spans="2:16" x14ac:dyDescent="0.4">
      <c r="B35" s="6">
        <f t="shared" si="1"/>
        <v>27</v>
      </c>
      <c r="C35" s="17" t="str">
        <f>'[1]Table 9'!B30</f>
        <v>231U0698</v>
      </c>
      <c r="D35" s="51" t="str">
        <f>'[1]Table 9'!C30</f>
        <v>TOTO TOTO JANNETH DEL ROSARIO</v>
      </c>
      <c r="E35" s="51"/>
      <c r="F35" s="51"/>
      <c r="G35" s="51"/>
      <c r="H35" s="51"/>
      <c r="I35" s="51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11.666666666666666</v>
      </c>
    </row>
    <row r="36" spans="2:16" x14ac:dyDescent="0.4">
      <c r="B36" s="6">
        <f t="shared" si="1"/>
        <v>28</v>
      </c>
      <c r="C36" s="17" t="str">
        <f>'[1]Table 9'!B31</f>
        <v>231U0233</v>
      </c>
      <c r="D36" s="51" t="str">
        <f>'[1]Table 9'!C31</f>
        <v>VICENTE ALVARADO JUAN CARLOS</v>
      </c>
      <c r="E36" s="51"/>
      <c r="F36" s="51"/>
      <c r="G36" s="51"/>
      <c r="H36" s="51"/>
      <c r="I36" s="51"/>
      <c r="J36" s="4">
        <v>75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12.5</v>
      </c>
    </row>
    <row r="37" spans="2:16" x14ac:dyDescent="0.4">
      <c r="B37" s="6">
        <f t="shared" si="1"/>
        <v>29</v>
      </c>
      <c r="C37" s="17" t="str">
        <f>'[1]Table 9'!B32</f>
        <v>231U0235</v>
      </c>
      <c r="D37" s="51" t="str">
        <f>'[1]Table 9'!C32</f>
        <v>XOLO ANTELE LOURDES</v>
      </c>
      <c r="E37" s="51"/>
      <c r="F37" s="51"/>
      <c r="G37" s="51"/>
      <c r="H37" s="51"/>
      <c r="I37" s="51"/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13.333333333333334</v>
      </c>
    </row>
    <row r="38" spans="2:16" x14ac:dyDescent="0.4">
      <c r="B38" s="6">
        <f t="shared" si="1"/>
        <v>30</v>
      </c>
      <c r="C38" s="17" t="str">
        <f>'[1]Table 9'!B33</f>
        <v>231U0204</v>
      </c>
      <c r="D38" s="51" t="str">
        <f>'[1]Table 9'!C33</f>
        <v>ZEA CRUZ JOSHUA MARIANO</v>
      </c>
      <c r="E38" s="51"/>
      <c r="F38" s="51"/>
      <c r="G38" s="51"/>
      <c r="H38" s="51"/>
      <c r="I38" s="51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4">
      <c r="B39" s="6"/>
      <c r="C39" s="3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10"/>
    </row>
    <row r="40" spans="2:16" x14ac:dyDescent="0.4">
      <c r="B40" s="16"/>
      <c r="C40" s="20"/>
      <c r="D40" s="29"/>
      <c r="E40" s="29"/>
      <c r="F40" s="29"/>
      <c r="G40" s="29"/>
      <c r="H40" s="29"/>
      <c r="I40" s="29"/>
      <c r="J40" s="18"/>
      <c r="K40" s="18"/>
      <c r="L40" s="18"/>
      <c r="M40" s="18"/>
      <c r="N40" s="18"/>
      <c r="O40" s="18"/>
      <c r="P40" s="19"/>
    </row>
    <row r="41" spans="2:16" x14ac:dyDescent="0.4">
      <c r="B41" s="16"/>
      <c r="C41" s="17"/>
      <c r="D41" s="30"/>
      <c r="E41" s="31"/>
      <c r="F41" s="31"/>
      <c r="G41" s="31"/>
      <c r="H41" s="31"/>
      <c r="I41" s="32"/>
      <c r="J41" s="17"/>
      <c r="K41" s="17"/>
      <c r="L41" s="17"/>
      <c r="M41" s="17"/>
      <c r="N41" s="17"/>
      <c r="O41" s="17"/>
      <c r="P41" s="19"/>
    </row>
    <row r="42" spans="2:16" x14ac:dyDescent="0.4">
      <c r="C42" s="28"/>
      <c r="D42" s="28"/>
      <c r="E42" s="1"/>
      <c r="H42" s="43" t="s">
        <v>18</v>
      </c>
      <c r="I42" s="43"/>
      <c r="J42" s="11">
        <f t="shared" ref="J42:O42" si="3">COUNTIF(J9:J41,"&gt;=70")</f>
        <v>22</v>
      </c>
      <c r="K42" s="11">
        <f t="shared" si="3"/>
        <v>0</v>
      </c>
      <c r="L42" s="11">
        <f t="shared" si="3"/>
        <v>0</v>
      </c>
      <c r="M42" s="11">
        <f t="shared" si="3"/>
        <v>0</v>
      </c>
      <c r="N42" s="11">
        <f t="shared" si="3"/>
        <v>0</v>
      </c>
      <c r="O42" s="11">
        <f t="shared" si="3"/>
        <v>0</v>
      </c>
      <c r="P42" s="15">
        <f>COUNTIF(P9:P39,"&gt;=70")</f>
        <v>0</v>
      </c>
    </row>
    <row r="43" spans="2:16" x14ac:dyDescent="0.4">
      <c r="C43" s="28"/>
      <c r="D43" s="28"/>
      <c r="E43" s="8"/>
      <c r="H43" s="39" t="s">
        <v>19</v>
      </c>
      <c r="I43" s="39"/>
      <c r="J43" s="12">
        <f t="shared" ref="J43:P43" si="4">COUNTIF(J9:J41,"&lt;70")</f>
        <v>8</v>
      </c>
      <c r="K43" s="12">
        <f t="shared" si="4"/>
        <v>30</v>
      </c>
      <c r="L43" s="12">
        <f t="shared" si="4"/>
        <v>30</v>
      </c>
      <c r="M43" s="12">
        <f t="shared" si="4"/>
        <v>30</v>
      </c>
      <c r="N43" s="12">
        <f t="shared" si="4"/>
        <v>30</v>
      </c>
      <c r="O43" s="12">
        <f t="shared" si="4"/>
        <v>30</v>
      </c>
      <c r="P43" s="12">
        <f t="shared" si="4"/>
        <v>30</v>
      </c>
    </row>
    <row r="44" spans="2:16" x14ac:dyDescent="0.4">
      <c r="C44" s="28"/>
      <c r="D44" s="28"/>
      <c r="E44" s="28"/>
      <c r="H44" s="39" t="s">
        <v>20</v>
      </c>
      <c r="I44" s="39"/>
      <c r="J44" s="12">
        <f t="shared" ref="J44:P44" si="5">COUNT(J9:J41)</f>
        <v>30</v>
      </c>
      <c r="K44" s="12">
        <f t="shared" si="5"/>
        <v>30</v>
      </c>
      <c r="L44" s="12">
        <f t="shared" si="5"/>
        <v>30</v>
      </c>
      <c r="M44" s="12">
        <f t="shared" si="5"/>
        <v>30</v>
      </c>
      <c r="N44" s="12">
        <f t="shared" si="5"/>
        <v>30</v>
      </c>
      <c r="O44" s="12">
        <f t="shared" si="5"/>
        <v>30</v>
      </c>
      <c r="P44" s="12">
        <f t="shared" si="5"/>
        <v>30</v>
      </c>
    </row>
    <row r="45" spans="2:16" x14ac:dyDescent="0.4">
      <c r="C45" s="28"/>
      <c r="D45" s="28"/>
      <c r="E45" s="1"/>
      <c r="H45" s="40" t="s">
        <v>15</v>
      </c>
      <c r="I45" s="40"/>
      <c r="J45" s="13">
        <f>J42/J44</f>
        <v>0.73333333333333328</v>
      </c>
      <c r="K45" s="14">
        <f t="shared" ref="K45:P45" si="6">K42/K44</f>
        <v>0</v>
      </c>
      <c r="L45" s="14">
        <f t="shared" si="6"/>
        <v>0</v>
      </c>
      <c r="M45" s="14">
        <f t="shared" si="6"/>
        <v>0</v>
      </c>
      <c r="N45" s="14">
        <f t="shared" si="6"/>
        <v>0</v>
      </c>
      <c r="O45" s="14">
        <f t="shared" si="6"/>
        <v>0</v>
      </c>
      <c r="P45" s="14">
        <f t="shared" si="6"/>
        <v>0</v>
      </c>
    </row>
    <row r="46" spans="2:16" x14ac:dyDescent="0.4">
      <c r="C46" s="28"/>
      <c r="D46" s="28"/>
      <c r="E46" s="1"/>
      <c r="H46" s="40" t="s">
        <v>16</v>
      </c>
      <c r="I46" s="40"/>
      <c r="J46" s="13">
        <f>J43/J44</f>
        <v>0.26666666666666666</v>
      </c>
      <c r="K46" s="13">
        <f t="shared" ref="K46:P46" si="7">K43/K44</f>
        <v>1</v>
      </c>
      <c r="L46" s="14">
        <f t="shared" si="7"/>
        <v>1</v>
      </c>
      <c r="M46" s="14">
        <f t="shared" si="7"/>
        <v>1</v>
      </c>
      <c r="N46" s="14">
        <f t="shared" si="7"/>
        <v>1</v>
      </c>
      <c r="O46" s="14">
        <f t="shared" si="7"/>
        <v>1</v>
      </c>
      <c r="P46" s="14">
        <f t="shared" si="7"/>
        <v>1</v>
      </c>
    </row>
    <row r="47" spans="2:16" x14ac:dyDescent="0.4">
      <c r="C47" s="28"/>
      <c r="D47" s="28"/>
      <c r="E47" s="8"/>
    </row>
    <row r="48" spans="2:16" x14ac:dyDescent="0.4">
      <c r="C48" s="1"/>
      <c r="D48" s="1"/>
      <c r="E48" s="8"/>
    </row>
    <row r="49" spans="3:15" x14ac:dyDescent="0.4">
      <c r="C49" s="1"/>
      <c r="D49" s="1"/>
      <c r="E49" s="8"/>
    </row>
    <row r="50" spans="3:15" x14ac:dyDescent="0.4">
      <c r="C50" s="1"/>
      <c r="D50" s="1"/>
      <c r="E50" s="8"/>
    </row>
    <row r="51" spans="3:15" x14ac:dyDescent="0.4">
      <c r="J51" s="42"/>
      <c r="K51" s="42"/>
      <c r="L51" s="42"/>
      <c r="M51" s="42"/>
      <c r="N51" s="42"/>
      <c r="O51" s="42"/>
    </row>
    <row r="52" spans="3:15" x14ac:dyDescent="0.4">
      <c r="J52" s="38" t="s">
        <v>17</v>
      </c>
      <c r="K52" s="38"/>
      <c r="L52" s="38"/>
      <c r="M52" s="38"/>
      <c r="N52" s="38"/>
      <c r="O52" s="38"/>
    </row>
  </sheetData>
  <mergeCells count="55">
    <mergeCell ref="D27:I27"/>
    <mergeCell ref="D28:I28"/>
    <mergeCell ref="D22:I22"/>
    <mergeCell ref="D23:I23"/>
    <mergeCell ref="D24:I24"/>
    <mergeCell ref="D25:I25"/>
    <mergeCell ref="D26:I26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36:I36"/>
    <mergeCell ref="D14:I14"/>
    <mergeCell ref="D15:I15"/>
    <mergeCell ref="D16:I16"/>
    <mergeCell ref="D17:I17"/>
    <mergeCell ref="D29:I29"/>
    <mergeCell ref="D30:I30"/>
    <mergeCell ref="D31:I31"/>
    <mergeCell ref="D32:I32"/>
    <mergeCell ref="D33:I33"/>
    <mergeCell ref="D34:I34"/>
    <mergeCell ref="D35:I35"/>
    <mergeCell ref="D18:I18"/>
    <mergeCell ref="D19:I19"/>
    <mergeCell ref="D20:I20"/>
    <mergeCell ref="D21:I21"/>
    <mergeCell ref="D37:I37"/>
    <mergeCell ref="D38:I38"/>
    <mergeCell ref="D39:I39"/>
    <mergeCell ref="D40:I40"/>
    <mergeCell ref="D41:I41"/>
    <mergeCell ref="C42:D42"/>
    <mergeCell ref="H42:I42"/>
    <mergeCell ref="C43:D43"/>
    <mergeCell ref="H43:I43"/>
    <mergeCell ref="C44:E44"/>
    <mergeCell ref="H44:I44"/>
    <mergeCell ref="J51:O51"/>
    <mergeCell ref="J52:O52"/>
    <mergeCell ref="C45:D45"/>
    <mergeCell ref="H45:I45"/>
    <mergeCell ref="C46:D46"/>
    <mergeCell ref="H46:I46"/>
    <mergeCell ref="C47:D47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6EF5-44C0-40D9-A01A-A176374BF96F}">
  <dimension ref="B2:P39"/>
  <sheetViews>
    <sheetView zoomScale="140" zoomScaleNormal="140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25</v>
      </c>
      <c r="E4" s="34"/>
      <c r="F4" s="34"/>
      <c r="G4" s="34"/>
      <c r="I4" t="s">
        <v>1</v>
      </c>
      <c r="J4" s="35" t="s">
        <v>26</v>
      </c>
      <c r="K4" s="35"/>
      <c r="M4" t="s">
        <v>2</v>
      </c>
      <c r="N4" s="37">
        <v>45230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28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3'!B4</f>
        <v>221U0413</v>
      </c>
      <c r="D9" s="25" t="str">
        <f>'[1]Table 3'!C4</f>
        <v>ALEMAN PRIETO GENESIS MILAGROS</v>
      </c>
      <c r="E9" s="26"/>
      <c r="F9" s="26"/>
      <c r="G9" s="26"/>
      <c r="H9" s="26"/>
      <c r="I9" s="27"/>
      <c r="J9" s="4">
        <v>75</v>
      </c>
      <c r="K9" s="4">
        <v>80</v>
      </c>
      <c r="L9" s="4">
        <v>0</v>
      </c>
      <c r="M9" s="4">
        <v>0</v>
      </c>
      <c r="N9" s="4">
        <v>0</v>
      </c>
      <c r="O9" s="10">
        <f t="shared" ref="O9:O22" si="0">SUM(J9:N9)/5</f>
        <v>31</v>
      </c>
    </row>
    <row r="10" spans="2:16" x14ac:dyDescent="0.4">
      <c r="B10" s="6">
        <f>B9+1</f>
        <v>2</v>
      </c>
      <c r="C10" s="6" t="str">
        <f>'[1]Table 3'!B5</f>
        <v>221U0415</v>
      </c>
      <c r="D10" s="25" t="str">
        <f>'[1]Table 3'!C5</f>
        <v>ARRES XOLO ARLETTE DEL CARMEN</v>
      </c>
      <c r="E10" s="26"/>
      <c r="F10" s="26"/>
      <c r="G10" s="26"/>
      <c r="H10" s="26"/>
      <c r="I10" s="27"/>
      <c r="J10" s="4">
        <v>75</v>
      </c>
      <c r="K10" s="4">
        <v>80</v>
      </c>
      <c r="L10" s="4">
        <v>0</v>
      </c>
      <c r="M10" s="4">
        <v>0</v>
      </c>
      <c r="N10" s="4">
        <v>0</v>
      </c>
      <c r="O10" s="10">
        <f t="shared" si="0"/>
        <v>31</v>
      </c>
    </row>
    <row r="11" spans="2:16" x14ac:dyDescent="0.4">
      <c r="B11" s="6">
        <f t="shared" ref="B11:B26" si="1">B10+1</f>
        <v>3</v>
      </c>
      <c r="C11" s="6" t="str">
        <f>'[1]Table 3'!B6</f>
        <v>221U0416</v>
      </c>
      <c r="D11" s="25" t="str">
        <f>'[1]Table 3'!C6</f>
        <v>AZAMAR AZAMAR ANA LIZZET</v>
      </c>
      <c r="E11" s="26"/>
      <c r="F11" s="26"/>
      <c r="G11" s="26"/>
      <c r="H11" s="26"/>
      <c r="I11" s="27"/>
      <c r="J11" s="4">
        <v>85</v>
      </c>
      <c r="K11" s="4">
        <v>80</v>
      </c>
      <c r="L11" s="4">
        <v>0</v>
      </c>
      <c r="M11" s="4">
        <v>0</v>
      </c>
      <c r="N11" s="4">
        <v>0</v>
      </c>
      <c r="O11" s="10">
        <f t="shared" si="0"/>
        <v>33</v>
      </c>
    </row>
    <row r="12" spans="2:16" x14ac:dyDescent="0.4">
      <c r="B12" s="6">
        <f t="shared" si="1"/>
        <v>4</v>
      </c>
      <c r="C12" s="6" t="str">
        <f>'[1]Table 3'!B7</f>
        <v>221U0420</v>
      </c>
      <c r="D12" s="25" t="str">
        <f>'[1]Table 3'!C7</f>
        <v>BAXIN SANCHEZ RAMSES DE JESUS</v>
      </c>
      <c r="E12" s="26"/>
      <c r="F12" s="26"/>
      <c r="G12" s="26"/>
      <c r="H12" s="26"/>
      <c r="I12" s="27"/>
      <c r="J12" s="4">
        <v>70</v>
      </c>
      <c r="K12" s="4">
        <v>75</v>
      </c>
      <c r="L12" s="4">
        <v>0</v>
      </c>
      <c r="M12" s="4">
        <v>0</v>
      </c>
      <c r="N12" s="4">
        <v>0</v>
      </c>
      <c r="O12" s="10">
        <f t="shared" si="0"/>
        <v>29</v>
      </c>
    </row>
    <row r="13" spans="2:16" x14ac:dyDescent="0.4">
      <c r="B13" s="6">
        <f t="shared" si="1"/>
        <v>5</v>
      </c>
      <c r="C13" s="6" t="str">
        <f>'[1]Table 3'!B8</f>
        <v>221U0424</v>
      </c>
      <c r="D13" s="25" t="str">
        <f>'[1]Table 3'!C8</f>
        <v>BUSTAMANTE MEZO ALEXIS NOE</v>
      </c>
      <c r="E13" s="26"/>
      <c r="F13" s="26"/>
      <c r="G13" s="26"/>
      <c r="H13" s="26"/>
      <c r="I13" s="27"/>
      <c r="J13" s="4">
        <v>85</v>
      </c>
      <c r="K13" s="4">
        <v>85</v>
      </c>
      <c r="L13" s="4">
        <v>0</v>
      </c>
      <c r="M13" s="4">
        <v>0</v>
      </c>
      <c r="N13" s="4">
        <v>0</v>
      </c>
      <c r="O13" s="10">
        <f t="shared" si="0"/>
        <v>34</v>
      </c>
    </row>
    <row r="14" spans="2:16" x14ac:dyDescent="0.4">
      <c r="B14" s="6">
        <f t="shared" si="1"/>
        <v>6</v>
      </c>
      <c r="C14" s="6" t="str">
        <f>'[1]Table 3'!B9</f>
        <v>221U0490</v>
      </c>
      <c r="D14" s="25" t="str">
        <f>'[1]Table 3'!C9</f>
        <v>CAMPOS ALVAREZ ESTEFANIA</v>
      </c>
      <c r="E14" s="26"/>
      <c r="F14" s="26"/>
      <c r="G14" s="26"/>
      <c r="H14" s="26"/>
      <c r="I14" s="27"/>
      <c r="J14" s="4">
        <v>86</v>
      </c>
      <c r="K14" s="4">
        <v>90</v>
      </c>
      <c r="L14" s="4">
        <v>0</v>
      </c>
      <c r="M14" s="4">
        <v>0</v>
      </c>
      <c r="N14" s="4">
        <v>0</v>
      </c>
      <c r="O14" s="10">
        <f t="shared" si="0"/>
        <v>35.200000000000003</v>
      </c>
    </row>
    <row r="15" spans="2:16" x14ac:dyDescent="0.4">
      <c r="B15" s="6">
        <f t="shared" si="1"/>
        <v>7</v>
      </c>
      <c r="C15" s="6" t="str">
        <f>'[1]Table 3'!B10</f>
        <v>221U0489</v>
      </c>
      <c r="D15" s="25" t="str">
        <f>'[1]Table 3'!C10</f>
        <v>CATEMAXCA SIXTEGA FERNANDA GUADALUPE</v>
      </c>
      <c r="E15" s="26"/>
      <c r="F15" s="26"/>
      <c r="G15" s="26"/>
      <c r="H15" s="26"/>
      <c r="I15" s="27"/>
      <c r="J15" s="4">
        <v>75</v>
      </c>
      <c r="K15" s="4">
        <v>80</v>
      </c>
      <c r="L15" s="4">
        <v>0</v>
      </c>
      <c r="M15" s="4">
        <v>0</v>
      </c>
      <c r="N15" s="4">
        <v>0</v>
      </c>
      <c r="O15" s="10">
        <f t="shared" si="0"/>
        <v>31</v>
      </c>
    </row>
    <row r="16" spans="2:16" x14ac:dyDescent="0.4">
      <c r="B16" s="6">
        <f t="shared" si="1"/>
        <v>8</v>
      </c>
      <c r="C16" s="6" t="str">
        <f>'[1]Table 3'!B11</f>
        <v>221U0432</v>
      </c>
      <c r="D16" s="25" t="str">
        <f>'[1]Table 3'!C11</f>
        <v>CHIPOL PUCHETA KENIA LISBETH</v>
      </c>
      <c r="E16" s="26"/>
      <c r="F16" s="26"/>
      <c r="G16" s="26"/>
      <c r="H16" s="26"/>
      <c r="I16" s="27"/>
      <c r="J16" s="4">
        <v>70</v>
      </c>
      <c r="K16" s="4">
        <v>75</v>
      </c>
      <c r="L16" s="4">
        <v>0</v>
      </c>
      <c r="M16" s="4">
        <v>0</v>
      </c>
      <c r="N16" s="4">
        <v>0</v>
      </c>
      <c r="O16" s="10">
        <f t="shared" si="0"/>
        <v>29</v>
      </c>
    </row>
    <row r="17" spans="2:15" x14ac:dyDescent="0.4">
      <c r="B17" s="6">
        <f t="shared" si="1"/>
        <v>9</v>
      </c>
      <c r="C17" s="6" t="str">
        <f>'[1]Table 3'!B12</f>
        <v>221U0440</v>
      </c>
      <c r="D17" s="25" t="str">
        <f>'[1]Table 3'!C12</f>
        <v>CRUZ COTO KEVIN IMANOL</v>
      </c>
      <c r="E17" s="26"/>
      <c r="F17" s="26"/>
      <c r="G17" s="26"/>
      <c r="H17" s="26"/>
      <c r="I17" s="27"/>
      <c r="J17" s="4">
        <v>83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33.6</v>
      </c>
    </row>
    <row r="18" spans="2:15" x14ac:dyDescent="0.4">
      <c r="B18" s="6">
        <f t="shared" si="1"/>
        <v>10</v>
      </c>
      <c r="C18" s="6" t="str">
        <f>'[1]Table 3'!B13</f>
        <v>221U0454</v>
      </c>
      <c r="D18" s="25" t="str">
        <f>'[1]Table 3'!C13</f>
        <v>IXTEPAN CHIPOL CESAR SAUL</v>
      </c>
      <c r="E18" s="26"/>
      <c r="F18" s="26"/>
      <c r="G18" s="26"/>
      <c r="H18" s="26"/>
      <c r="I18" s="27"/>
      <c r="J18" s="4">
        <v>70</v>
      </c>
      <c r="K18" s="4">
        <v>75</v>
      </c>
      <c r="L18" s="4">
        <v>0</v>
      </c>
      <c r="M18" s="4">
        <v>0</v>
      </c>
      <c r="N18" s="4">
        <v>0</v>
      </c>
      <c r="O18" s="10">
        <f t="shared" si="0"/>
        <v>29</v>
      </c>
    </row>
    <row r="19" spans="2:15" x14ac:dyDescent="0.4">
      <c r="B19" s="6">
        <f t="shared" si="1"/>
        <v>11</v>
      </c>
      <c r="C19" s="6" t="str">
        <f>'[1]Table 3'!B14</f>
        <v>221U0460</v>
      </c>
      <c r="D19" s="25" t="str">
        <f>'[1]Table 3'!C14</f>
        <v>MENDOZA IGNOT HANNIA ITZEL</v>
      </c>
      <c r="E19" s="26"/>
      <c r="F19" s="26"/>
      <c r="G19" s="26"/>
      <c r="H19" s="26"/>
      <c r="I19" s="27"/>
      <c r="J19" s="4">
        <v>76</v>
      </c>
      <c r="K19" s="4">
        <v>80</v>
      </c>
      <c r="L19" s="4">
        <v>0</v>
      </c>
      <c r="M19" s="4">
        <v>0</v>
      </c>
      <c r="N19" s="4">
        <v>0</v>
      </c>
      <c r="O19" s="10">
        <f t="shared" si="0"/>
        <v>31.2</v>
      </c>
    </row>
    <row r="20" spans="2:15" x14ac:dyDescent="0.4">
      <c r="B20" s="6">
        <f t="shared" si="1"/>
        <v>12</v>
      </c>
      <c r="C20" s="6" t="str">
        <f>'[1]Table 3'!B15</f>
        <v>221U0768</v>
      </c>
      <c r="D20" s="25" t="str">
        <f>'[1]Table 3'!C15</f>
        <v>MONTALVO GRACIA MIRANDA</v>
      </c>
      <c r="E20" s="26"/>
      <c r="F20" s="26"/>
      <c r="G20" s="26"/>
      <c r="H20" s="26"/>
      <c r="I20" s="27"/>
      <c r="J20" s="4">
        <v>77</v>
      </c>
      <c r="K20" s="4">
        <v>80</v>
      </c>
      <c r="L20" s="4">
        <v>0</v>
      </c>
      <c r="M20" s="4">
        <v>0</v>
      </c>
      <c r="N20" s="4">
        <v>0</v>
      </c>
      <c r="O20" s="10">
        <f t="shared" si="0"/>
        <v>31.4</v>
      </c>
    </row>
    <row r="21" spans="2:15" x14ac:dyDescent="0.4">
      <c r="B21" s="6">
        <f t="shared" si="1"/>
        <v>13</v>
      </c>
      <c r="C21" s="6" t="str">
        <f>'[1]Table 3'!B16</f>
        <v>211U0672</v>
      </c>
      <c r="D21" s="25" t="str">
        <f>'[1]Table 3'!C16</f>
        <v>OJEDA LUA ALBERTO</v>
      </c>
      <c r="E21" s="26"/>
      <c r="F21" s="26"/>
      <c r="G21" s="26"/>
      <c r="H21" s="26"/>
      <c r="I21" s="27"/>
      <c r="J21" s="4">
        <v>75</v>
      </c>
      <c r="K21" s="4">
        <v>80</v>
      </c>
      <c r="L21" s="4">
        <v>0</v>
      </c>
      <c r="M21" s="4">
        <v>0</v>
      </c>
      <c r="N21" s="4">
        <v>0</v>
      </c>
      <c r="O21" s="10">
        <f t="shared" si="0"/>
        <v>31</v>
      </c>
    </row>
    <row r="22" spans="2:15" x14ac:dyDescent="0.4">
      <c r="B22" s="6">
        <f t="shared" si="1"/>
        <v>14</v>
      </c>
      <c r="C22" s="6" t="str">
        <f>'[1]Table 3'!B17</f>
        <v>221U0464</v>
      </c>
      <c r="D22" s="25" t="str">
        <f>'[1]Table 3'!C17</f>
        <v>PASCUAL MIXTEGA IRAÍS YAMILET</v>
      </c>
      <c r="E22" s="26"/>
      <c r="F22" s="26"/>
      <c r="G22" s="26"/>
      <c r="H22" s="26"/>
      <c r="I22" s="27"/>
      <c r="J22" s="4">
        <v>85</v>
      </c>
      <c r="K22" s="4">
        <v>85</v>
      </c>
      <c r="L22" s="4">
        <v>0</v>
      </c>
      <c r="M22" s="4">
        <v>0</v>
      </c>
      <c r="N22" s="4">
        <v>0</v>
      </c>
      <c r="O22" s="10">
        <f t="shared" si="0"/>
        <v>34</v>
      </c>
    </row>
    <row r="23" spans="2:15" x14ac:dyDescent="0.4">
      <c r="B23" s="6">
        <f t="shared" si="1"/>
        <v>15</v>
      </c>
      <c r="C23" s="6" t="str">
        <f>'[1]Table 3'!B18</f>
        <v>221U0465</v>
      </c>
      <c r="D23" s="25" t="str">
        <f>'[1]Table 3'!C18</f>
        <v>PIXTA IXBA AMAYRANI</v>
      </c>
      <c r="E23" s="26"/>
      <c r="F23" s="26"/>
      <c r="G23" s="26"/>
      <c r="H23" s="26"/>
      <c r="I23" s="27"/>
      <c r="J23" s="4">
        <v>75</v>
      </c>
      <c r="K23" s="4">
        <v>80</v>
      </c>
      <c r="L23" s="4">
        <v>0</v>
      </c>
      <c r="M23" s="4">
        <v>0</v>
      </c>
      <c r="N23" s="4">
        <v>0</v>
      </c>
      <c r="O23" s="10">
        <f t="shared" ref="O23:O26" si="2">SUM(J23:N23)/5</f>
        <v>31</v>
      </c>
    </row>
    <row r="24" spans="2:15" x14ac:dyDescent="0.4">
      <c r="B24" s="6">
        <f t="shared" si="1"/>
        <v>16</v>
      </c>
      <c r="C24" s="6" t="str">
        <f>'[1]Table 3'!B19</f>
        <v>221U0471</v>
      </c>
      <c r="D24" s="25" t="str">
        <f>'[1]Table 3'!C19</f>
        <v>SEBA IXTEPAN ELIZABETH</v>
      </c>
      <c r="E24" s="26"/>
      <c r="F24" s="26"/>
      <c r="G24" s="26"/>
      <c r="H24" s="26"/>
      <c r="I24" s="27"/>
      <c r="J24" s="4">
        <v>100</v>
      </c>
      <c r="K24" s="4">
        <v>95</v>
      </c>
      <c r="L24" s="4">
        <v>0</v>
      </c>
      <c r="M24" s="4">
        <v>0</v>
      </c>
      <c r="N24" s="4">
        <v>0</v>
      </c>
      <c r="O24" s="10">
        <f t="shared" si="2"/>
        <v>39</v>
      </c>
    </row>
    <row r="25" spans="2:15" x14ac:dyDescent="0.4">
      <c r="B25" s="6">
        <f t="shared" si="1"/>
        <v>17</v>
      </c>
      <c r="C25" s="6" t="str">
        <f>'[1]Table 3'!B20</f>
        <v>221U0473</v>
      </c>
      <c r="D25" s="25" t="str">
        <f>'[1]Table 3'!C20</f>
        <v>TAXILAGA ARENAL DIANA MARÍA</v>
      </c>
      <c r="E25" s="26"/>
      <c r="F25" s="26"/>
      <c r="G25" s="26"/>
      <c r="H25" s="26"/>
      <c r="I25" s="27"/>
      <c r="J25" s="4">
        <v>80</v>
      </c>
      <c r="K25" s="4">
        <v>890</v>
      </c>
      <c r="L25" s="4">
        <v>0</v>
      </c>
      <c r="M25" s="4">
        <v>0</v>
      </c>
      <c r="N25" s="4">
        <v>0</v>
      </c>
      <c r="O25" s="10">
        <f t="shared" si="2"/>
        <v>194</v>
      </c>
    </row>
    <row r="26" spans="2:15" x14ac:dyDescent="0.4">
      <c r="B26" s="6">
        <f t="shared" si="1"/>
        <v>18</v>
      </c>
      <c r="C26" s="6" t="str">
        <f>'[1]Table 3'!B21</f>
        <v>221U0483</v>
      </c>
      <c r="D26" s="25" t="str">
        <f>'[1]Table 3'!C21</f>
        <v>VERGARA POLITO ROBERTO</v>
      </c>
      <c r="E26" s="26"/>
      <c r="F26" s="26"/>
      <c r="G26" s="26"/>
      <c r="H26" s="26"/>
      <c r="I26" s="27"/>
      <c r="J26" s="4">
        <v>80</v>
      </c>
      <c r="K26" s="4">
        <v>80</v>
      </c>
      <c r="L26" s="4">
        <v>0</v>
      </c>
      <c r="M26" s="4">
        <v>0</v>
      </c>
      <c r="N26" s="4">
        <v>0</v>
      </c>
      <c r="O26" s="10">
        <f t="shared" si="2"/>
        <v>32</v>
      </c>
    </row>
    <row r="27" spans="2:15" x14ac:dyDescent="0.4">
      <c r="B27" s="16"/>
      <c r="C27" s="20"/>
      <c r="D27" s="29"/>
      <c r="E27" s="29"/>
      <c r="F27" s="29"/>
      <c r="G27" s="29"/>
      <c r="H27" s="29"/>
      <c r="I27" s="29"/>
      <c r="J27" s="18"/>
      <c r="K27" s="18"/>
      <c r="L27" s="18"/>
      <c r="M27" s="18"/>
      <c r="N27" s="18"/>
      <c r="O27" s="19"/>
    </row>
    <row r="28" spans="2:15" x14ac:dyDescent="0.4">
      <c r="B28" s="16"/>
      <c r="C28" s="17"/>
      <c r="D28" s="30"/>
      <c r="E28" s="31"/>
      <c r="F28" s="31"/>
      <c r="G28" s="31"/>
      <c r="H28" s="31"/>
      <c r="I28" s="32"/>
      <c r="J28" s="17"/>
      <c r="K28" s="17"/>
      <c r="L28" s="17"/>
      <c r="M28" s="17"/>
      <c r="N28" s="17"/>
      <c r="O28" s="19"/>
    </row>
    <row r="29" spans="2:15" x14ac:dyDescent="0.4">
      <c r="C29" s="28"/>
      <c r="D29" s="28"/>
      <c r="E29" s="1"/>
      <c r="H29" s="43" t="s">
        <v>18</v>
      </c>
      <c r="I29" s="43"/>
      <c r="J29" s="11">
        <f>COUNTIF(J9:J28,"&gt;=70")</f>
        <v>18</v>
      </c>
      <c r="K29" s="11">
        <f>COUNTIF(K9:K28,"&gt;=70")</f>
        <v>18</v>
      </c>
      <c r="L29" s="11">
        <f>COUNTIF(L9:L28,"&gt;=70")</f>
        <v>0</v>
      </c>
      <c r="M29" s="11">
        <f>COUNTIF(M9:M28,"&gt;=70")</f>
        <v>0</v>
      </c>
      <c r="N29" s="11">
        <f>COUNTIF(N9:N28,"&gt;=70")</f>
        <v>0</v>
      </c>
      <c r="O29" s="15">
        <f>COUNTIF(O9:O22,"&gt;=70")</f>
        <v>0</v>
      </c>
    </row>
    <row r="30" spans="2:15" x14ac:dyDescent="0.4">
      <c r="C30" s="28"/>
      <c r="D30" s="28"/>
      <c r="E30" s="8"/>
      <c r="H30" s="39" t="s">
        <v>19</v>
      </c>
      <c r="I30" s="39"/>
      <c r="J30" s="12">
        <f t="shared" ref="J30:O30" si="3">COUNTIF(J9:J28,"&lt;70")</f>
        <v>0</v>
      </c>
      <c r="K30" s="12">
        <f t="shared" si="3"/>
        <v>0</v>
      </c>
      <c r="L30" s="12">
        <f t="shared" si="3"/>
        <v>18</v>
      </c>
      <c r="M30" s="12">
        <f t="shared" si="3"/>
        <v>18</v>
      </c>
      <c r="N30" s="12">
        <f t="shared" si="3"/>
        <v>18</v>
      </c>
      <c r="O30" s="12">
        <f t="shared" si="3"/>
        <v>17</v>
      </c>
    </row>
    <row r="31" spans="2:15" x14ac:dyDescent="0.4">
      <c r="C31" s="28"/>
      <c r="D31" s="28"/>
      <c r="E31" s="28"/>
      <c r="H31" s="39" t="s">
        <v>20</v>
      </c>
      <c r="I31" s="39"/>
      <c r="J31" s="12">
        <f t="shared" ref="J31:O31" si="4">COUNT(J9:J28)</f>
        <v>18</v>
      </c>
      <c r="K31" s="12">
        <f t="shared" si="4"/>
        <v>18</v>
      </c>
      <c r="L31" s="12">
        <f t="shared" si="4"/>
        <v>18</v>
      </c>
      <c r="M31" s="12">
        <f t="shared" si="4"/>
        <v>18</v>
      </c>
      <c r="N31" s="12">
        <f t="shared" si="4"/>
        <v>18</v>
      </c>
      <c r="O31" s="12">
        <f t="shared" si="4"/>
        <v>18</v>
      </c>
    </row>
    <row r="32" spans="2:15" x14ac:dyDescent="0.4">
      <c r="C32" s="28"/>
      <c r="D32" s="28"/>
      <c r="E32" s="1"/>
      <c r="H32" s="40" t="s">
        <v>15</v>
      </c>
      <c r="I32" s="40"/>
      <c r="J32" s="13">
        <f>J29/J31</f>
        <v>1</v>
      </c>
      <c r="K32" s="14">
        <f t="shared" ref="K32:O32" si="5">K29/K31</f>
        <v>1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</row>
    <row r="33" spans="3:15" x14ac:dyDescent="0.4">
      <c r="C33" s="28"/>
      <c r="D33" s="28"/>
      <c r="E33" s="1"/>
      <c r="H33" s="40" t="s">
        <v>16</v>
      </c>
      <c r="I33" s="40"/>
      <c r="J33" s="13">
        <f>J30/J31</f>
        <v>0</v>
      </c>
      <c r="K33" s="13">
        <f t="shared" ref="K33:O33" si="6">K30/K31</f>
        <v>0</v>
      </c>
      <c r="L33" s="14">
        <f t="shared" si="6"/>
        <v>1</v>
      </c>
      <c r="M33" s="14">
        <f t="shared" si="6"/>
        <v>1</v>
      </c>
      <c r="N33" s="14">
        <f t="shared" si="6"/>
        <v>1</v>
      </c>
      <c r="O33" s="14">
        <f t="shared" si="6"/>
        <v>0.94444444444444442</v>
      </c>
    </row>
    <row r="34" spans="3:15" x14ac:dyDescent="0.4">
      <c r="C34" s="28"/>
      <c r="D34" s="28"/>
      <c r="E34" s="8"/>
    </row>
    <row r="35" spans="3:15" x14ac:dyDescent="0.4">
      <c r="C35" s="1"/>
      <c r="D35" s="1"/>
      <c r="E35" s="8"/>
    </row>
    <row r="36" spans="3:15" x14ac:dyDescent="0.4">
      <c r="C36" s="1"/>
      <c r="D36" s="1"/>
      <c r="E36" s="8"/>
    </row>
    <row r="37" spans="3:15" x14ac:dyDescent="0.4">
      <c r="C37" s="1"/>
      <c r="D37" s="1"/>
      <c r="E37" s="8"/>
    </row>
    <row r="38" spans="3:15" x14ac:dyDescent="0.4">
      <c r="J38" s="42"/>
      <c r="K38" s="42"/>
      <c r="L38" s="42"/>
      <c r="M38" s="42"/>
      <c r="N38" s="42"/>
    </row>
    <row r="39" spans="3:15" x14ac:dyDescent="0.4">
      <c r="J39" s="38" t="s">
        <v>17</v>
      </c>
      <c r="K39" s="38"/>
      <c r="L39" s="38"/>
      <c r="M39" s="38"/>
      <c r="N39" s="38"/>
    </row>
  </sheetData>
  <mergeCells count="42"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30:D30"/>
    <mergeCell ref="H30:I30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C29:D29"/>
    <mergeCell ref="H29:I29"/>
    <mergeCell ref="C34:D34"/>
    <mergeCell ref="J38:N38"/>
    <mergeCell ref="J39:N39"/>
    <mergeCell ref="C31:E31"/>
    <mergeCell ref="H31:I31"/>
    <mergeCell ref="C32:D32"/>
    <mergeCell ref="H32:I32"/>
    <mergeCell ref="C33:D33"/>
    <mergeCell ref="H33:I3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1CB7-661B-4C57-99C5-6773E51D16CA}">
  <dimension ref="B2:P50"/>
  <sheetViews>
    <sheetView zoomScale="130" zoomScaleNormal="130" workbookViewId="0">
      <selection activeCell="K9" sqref="K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29</v>
      </c>
      <c r="E4" s="34"/>
      <c r="F4" s="34"/>
      <c r="G4" s="34"/>
      <c r="I4" t="s">
        <v>1</v>
      </c>
      <c r="J4" s="35" t="s">
        <v>30</v>
      </c>
      <c r="K4" s="35"/>
      <c r="M4" t="s">
        <v>2</v>
      </c>
      <c r="N4" s="37">
        <v>45230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6'!B4</f>
        <v>231U0265</v>
      </c>
      <c r="D9" s="25" t="str">
        <f>'[1]Table 6'!C4</f>
        <v>ALCUDIA BERNAL FATIMA</v>
      </c>
      <c r="E9" s="26"/>
      <c r="F9" s="26"/>
      <c r="G9" s="26"/>
      <c r="H9" s="26"/>
      <c r="I9" s="27"/>
      <c r="J9" s="4">
        <v>90</v>
      </c>
      <c r="K9" s="4">
        <v>87</v>
      </c>
      <c r="L9" s="4">
        <v>0</v>
      </c>
      <c r="M9" s="4">
        <v>0</v>
      </c>
      <c r="N9" s="4">
        <v>0</v>
      </c>
      <c r="O9" s="10">
        <f t="shared" ref="O9:O30" si="0">SUM(J9:N9)/5</f>
        <v>35.4</v>
      </c>
    </row>
    <row r="10" spans="2:16" x14ac:dyDescent="0.4">
      <c r="B10" s="6">
        <f>B9+1</f>
        <v>2</v>
      </c>
      <c r="C10" s="6" t="str">
        <f>'[1]Table 6'!B5</f>
        <v>231U0267</v>
      </c>
      <c r="D10" s="25" t="str">
        <f>'[1]Table 6'!C5</f>
        <v>APARICIO CRUZ CELESTE YAMILET</v>
      </c>
      <c r="E10" s="26"/>
      <c r="F10" s="26"/>
      <c r="G10" s="26"/>
      <c r="H10" s="26"/>
      <c r="I10" s="27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10">
        <f t="shared" si="0"/>
        <v>36</v>
      </c>
    </row>
    <row r="11" spans="2:16" x14ac:dyDescent="0.4">
      <c r="B11" s="6">
        <f t="shared" ref="B11:B30" si="1">B10+1</f>
        <v>3</v>
      </c>
      <c r="C11" s="6" t="str">
        <f>'[1]Table 6'!B6</f>
        <v>231U0269</v>
      </c>
      <c r="D11" s="50" t="str">
        <f>'[1]Table 6'!C6</f>
        <v>BALDERAS AMADOR GABRIELA DE LOS ANGELES</v>
      </c>
      <c r="E11" s="50"/>
      <c r="F11" s="50"/>
      <c r="G11" s="50"/>
      <c r="H11" s="50"/>
      <c r="I11" s="50"/>
      <c r="J11" s="4">
        <v>95</v>
      </c>
      <c r="K11" s="4">
        <v>95</v>
      </c>
      <c r="L11" s="4">
        <v>0</v>
      </c>
      <c r="M11" s="4">
        <v>0</v>
      </c>
      <c r="N11" s="4">
        <v>0</v>
      </c>
      <c r="O11" s="10">
        <f t="shared" si="0"/>
        <v>38</v>
      </c>
    </row>
    <row r="12" spans="2:16" x14ac:dyDescent="0.4">
      <c r="B12" s="6">
        <f t="shared" si="1"/>
        <v>4</v>
      </c>
      <c r="C12" s="6" t="str">
        <f>'[1]Table 6'!B7</f>
        <v>231U0273</v>
      </c>
      <c r="D12" s="50" t="str">
        <f>'[1]Table 6'!C7</f>
        <v>CAMPOS ALVAREZ ANA LIZBETH</v>
      </c>
      <c r="E12" s="50"/>
      <c r="F12" s="50"/>
      <c r="G12" s="50"/>
      <c r="H12" s="50"/>
      <c r="I12" s="50"/>
      <c r="J12" s="4">
        <v>95</v>
      </c>
      <c r="K12" s="4">
        <v>95</v>
      </c>
      <c r="L12" s="4">
        <v>0</v>
      </c>
      <c r="M12" s="4">
        <v>0</v>
      </c>
      <c r="N12" s="4">
        <v>0</v>
      </c>
      <c r="O12" s="10">
        <f t="shared" si="0"/>
        <v>38</v>
      </c>
    </row>
    <row r="13" spans="2:16" x14ac:dyDescent="0.4">
      <c r="B13" s="6">
        <f t="shared" si="1"/>
        <v>5</v>
      </c>
      <c r="C13" s="6" t="str">
        <f>'[1]Table 6'!B8</f>
        <v>231U0274</v>
      </c>
      <c r="D13" s="50" t="str">
        <f>'[1]Table 6'!C8</f>
        <v>CASTILLO GONZALEZ VALERIA</v>
      </c>
      <c r="E13" s="50"/>
      <c r="F13" s="50"/>
      <c r="G13" s="50"/>
      <c r="H13" s="50"/>
      <c r="I13" s="50"/>
      <c r="J13" s="4">
        <v>87</v>
      </c>
      <c r="K13" s="4">
        <v>87</v>
      </c>
      <c r="L13" s="4">
        <v>0</v>
      </c>
      <c r="M13" s="4">
        <v>0</v>
      </c>
      <c r="N13" s="4">
        <v>0</v>
      </c>
      <c r="O13" s="10">
        <f t="shared" si="0"/>
        <v>34.799999999999997</v>
      </c>
    </row>
    <row r="14" spans="2:16" x14ac:dyDescent="0.4">
      <c r="B14" s="6">
        <f t="shared" si="1"/>
        <v>6</v>
      </c>
      <c r="C14" s="6" t="str">
        <f>'[1]Table 6'!B9</f>
        <v>231U0278</v>
      </c>
      <c r="D14" s="50" t="str">
        <f>'[1]Table 6'!C9</f>
        <v>CHIGUIL ALVARO JUAN ALBERTO</v>
      </c>
      <c r="E14" s="50"/>
      <c r="F14" s="50"/>
      <c r="G14" s="50"/>
      <c r="H14" s="50"/>
      <c r="I14" s="50"/>
      <c r="J14" s="4">
        <v>90</v>
      </c>
      <c r="K14" s="4">
        <v>85</v>
      </c>
      <c r="L14" s="4">
        <v>0</v>
      </c>
      <c r="M14" s="4">
        <v>0</v>
      </c>
      <c r="N14" s="4">
        <v>0</v>
      </c>
      <c r="O14" s="10">
        <f t="shared" si="0"/>
        <v>35</v>
      </c>
    </row>
    <row r="15" spans="2:16" x14ac:dyDescent="0.4">
      <c r="B15" s="6">
        <f t="shared" si="1"/>
        <v>7</v>
      </c>
      <c r="C15" s="6" t="str">
        <f>'[1]Table 6'!B10</f>
        <v>231U0280</v>
      </c>
      <c r="D15" s="50" t="str">
        <f>'[1]Table 6'!C10</f>
        <v>COBAXIN GONZALEZ ABRIL</v>
      </c>
      <c r="E15" s="50"/>
      <c r="F15" s="50"/>
      <c r="G15" s="50"/>
      <c r="H15" s="50"/>
      <c r="I15" s="50"/>
      <c r="J15" s="4">
        <v>80</v>
      </c>
      <c r="K15" s="4">
        <v>86</v>
      </c>
      <c r="L15" s="4">
        <v>0</v>
      </c>
      <c r="M15" s="4">
        <v>0</v>
      </c>
      <c r="N15" s="4">
        <v>0</v>
      </c>
      <c r="O15" s="10">
        <f t="shared" si="0"/>
        <v>33.200000000000003</v>
      </c>
    </row>
    <row r="16" spans="2:16" x14ac:dyDescent="0.4">
      <c r="B16" s="6">
        <f t="shared" si="1"/>
        <v>8</v>
      </c>
      <c r="C16" s="6" t="str">
        <f>'[1]Table 6'!B11</f>
        <v>231U0281</v>
      </c>
      <c r="D16" s="50" t="str">
        <f>'[1]Table 6'!C11</f>
        <v>COYOLT ZACARIAS DANA MICHELLE</v>
      </c>
      <c r="E16" s="50"/>
      <c r="F16" s="50"/>
      <c r="G16" s="50"/>
      <c r="H16" s="50"/>
      <c r="I16" s="50"/>
      <c r="J16" s="4">
        <v>95</v>
      </c>
      <c r="K16" s="4">
        <v>95</v>
      </c>
      <c r="L16" s="4">
        <v>0</v>
      </c>
      <c r="M16" s="4">
        <v>0</v>
      </c>
      <c r="N16" s="4">
        <v>0</v>
      </c>
      <c r="O16" s="10">
        <f t="shared" si="0"/>
        <v>38</v>
      </c>
    </row>
    <row r="17" spans="2:15" x14ac:dyDescent="0.4">
      <c r="B17" s="6">
        <f t="shared" si="1"/>
        <v>9</v>
      </c>
      <c r="C17" s="6" t="str">
        <f>'[1]Table 6'!B12</f>
        <v>231U0291</v>
      </c>
      <c r="D17" s="50" t="str">
        <f>'[1]Table 6'!C12</f>
        <v>GOMEZ CARRASCO LUZ NOEMI</v>
      </c>
      <c r="E17" s="50"/>
      <c r="F17" s="50"/>
      <c r="G17" s="50"/>
      <c r="H17" s="50"/>
      <c r="I17" s="50"/>
      <c r="J17" s="4">
        <v>87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34.4</v>
      </c>
    </row>
    <row r="18" spans="2:15" x14ac:dyDescent="0.4">
      <c r="B18" s="6">
        <f t="shared" si="1"/>
        <v>10</v>
      </c>
      <c r="C18" s="6" t="str">
        <f>'[1]Table 6'!B13</f>
        <v>231U0292</v>
      </c>
      <c r="D18" s="50" t="str">
        <f>'[1]Table 6'!C13</f>
        <v>GOMEZ NOLASCO MORELVI IRASEMA</v>
      </c>
      <c r="E18" s="50"/>
      <c r="F18" s="50"/>
      <c r="G18" s="50"/>
      <c r="H18" s="50"/>
      <c r="I18" s="50"/>
      <c r="J18" s="4">
        <v>80</v>
      </c>
      <c r="K18" s="4">
        <v>87</v>
      </c>
      <c r="L18" s="4">
        <v>0</v>
      </c>
      <c r="M18" s="4">
        <v>0</v>
      </c>
      <c r="N18" s="4">
        <v>0</v>
      </c>
      <c r="O18" s="10">
        <f t="shared" si="0"/>
        <v>33.4</v>
      </c>
    </row>
    <row r="19" spans="2:15" x14ac:dyDescent="0.4">
      <c r="B19" s="6">
        <f t="shared" si="1"/>
        <v>11</v>
      </c>
      <c r="C19" s="6" t="str">
        <f>'[1]Table 6'!B14</f>
        <v>221U0852</v>
      </c>
      <c r="D19" s="50" t="str">
        <f>'[1]Table 6'!C14</f>
        <v>HERNANDEZ BURGOS JORGE</v>
      </c>
      <c r="E19" s="50"/>
      <c r="F19" s="50"/>
      <c r="G19" s="50"/>
      <c r="H19" s="50"/>
      <c r="I19" s="50"/>
      <c r="J19" s="4">
        <v>95</v>
      </c>
      <c r="K19" s="4">
        <v>80</v>
      </c>
      <c r="L19" s="4">
        <v>0</v>
      </c>
      <c r="M19" s="4">
        <v>0</v>
      </c>
      <c r="N19" s="4">
        <v>0</v>
      </c>
      <c r="O19" s="10">
        <f t="shared" si="0"/>
        <v>35</v>
      </c>
    </row>
    <row r="20" spans="2:15" x14ac:dyDescent="0.4">
      <c r="B20" s="6">
        <f t="shared" si="1"/>
        <v>12</v>
      </c>
      <c r="C20" s="6" t="str">
        <f>'[1]Table 6'!B15</f>
        <v>231U0299</v>
      </c>
      <c r="D20" s="50" t="str">
        <f>'[1]Table 6'!C15</f>
        <v>LINAREZ UTRERA SEBASTIÁN</v>
      </c>
      <c r="E20" s="50"/>
      <c r="F20" s="50"/>
      <c r="G20" s="50"/>
      <c r="H20" s="50"/>
      <c r="I20" s="50"/>
      <c r="J20" s="4">
        <v>87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34.4</v>
      </c>
    </row>
    <row r="21" spans="2:15" x14ac:dyDescent="0.4">
      <c r="B21" s="6">
        <f t="shared" si="1"/>
        <v>13</v>
      </c>
      <c r="C21" s="6" t="str">
        <f>'[1]Table 6'!B16</f>
        <v>231U0301</v>
      </c>
      <c r="D21" s="50" t="str">
        <f>'[1]Table 6'!C16</f>
        <v>LÓPEZ CENO LUIS IGNACIO</v>
      </c>
      <c r="E21" s="50"/>
      <c r="F21" s="50"/>
      <c r="G21" s="50"/>
      <c r="H21" s="50"/>
      <c r="I21" s="50"/>
      <c r="J21" s="4">
        <v>90</v>
      </c>
      <c r="K21" s="4">
        <v>80</v>
      </c>
      <c r="L21" s="4">
        <v>0</v>
      </c>
      <c r="M21" s="4">
        <v>0</v>
      </c>
      <c r="N21" s="4">
        <v>0</v>
      </c>
      <c r="O21" s="10">
        <f t="shared" si="0"/>
        <v>34</v>
      </c>
    </row>
    <row r="22" spans="2:15" x14ac:dyDescent="0.4">
      <c r="B22" s="6">
        <f t="shared" si="1"/>
        <v>14</v>
      </c>
      <c r="C22" s="6" t="str">
        <f>'[1]Table 6'!B17</f>
        <v>231U0302</v>
      </c>
      <c r="D22" s="50" t="str">
        <f>'[1]Table 6'!C17</f>
        <v>MALAGA CAGAL MARIANA MONSERRAT</v>
      </c>
      <c r="E22" s="50"/>
      <c r="F22" s="50"/>
      <c r="G22" s="50"/>
      <c r="H22" s="50"/>
      <c r="I22" s="50"/>
      <c r="J22" s="4">
        <v>90</v>
      </c>
      <c r="K22" s="4">
        <v>85</v>
      </c>
      <c r="L22" s="4">
        <v>0</v>
      </c>
      <c r="M22" s="4">
        <v>0</v>
      </c>
      <c r="N22" s="4">
        <v>0</v>
      </c>
      <c r="O22" s="10">
        <f t="shared" si="0"/>
        <v>35</v>
      </c>
    </row>
    <row r="23" spans="2:15" x14ac:dyDescent="0.4">
      <c r="B23" s="6">
        <f t="shared" si="1"/>
        <v>15</v>
      </c>
      <c r="C23" s="6" t="str">
        <f>'[1]Table 6'!B18</f>
        <v>231U0307</v>
      </c>
      <c r="D23" s="50" t="str">
        <f>'[1]Table 6'!C18</f>
        <v>MENDEZ ESPEJO MANUEL EDUARDO</v>
      </c>
      <c r="E23" s="50"/>
      <c r="F23" s="50"/>
      <c r="G23" s="50"/>
      <c r="H23" s="50"/>
      <c r="I23" s="50"/>
      <c r="J23" s="4">
        <v>90</v>
      </c>
      <c r="K23" s="4">
        <v>87</v>
      </c>
      <c r="L23" s="4">
        <v>0</v>
      </c>
      <c r="M23" s="4">
        <v>0</v>
      </c>
      <c r="N23" s="4">
        <v>0</v>
      </c>
      <c r="O23" s="10">
        <f t="shared" si="0"/>
        <v>35.4</v>
      </c>
    </row>
    <row r="24" spans="2:15" x14ac:dyDescent="0.4">
      <c r="B24" s="6">
        <f t="shared" si="1"/>
        <v>16</v>
      </c>
      <c r="C24" s="6" t="str">
        <f>'[1]Table 6'!B19</f>
        <v>231U0387</v>
      </c>
      <c r="D24" s="50" t="str">
        <f>'[1]Table 6'!C19</f>
        <v>MOLINA MENDOZA ANDRES GAMALIEL</v>
      </c>
      <c r="E24" s="50"/>
      <c r="F24" s="50"/>
      <c r="G24" s="50"/>
      <c r="H24" s="50"/>
      <c r="I24" s="50"/>
      <c r="J24" s="4">
        <v>80</v>
      </c>
      <c r="K24" s="4">
        <v>85</v>
      </c>
      <c r="L24" s="4">
        <v>0</v>
      </c>
      <c r="M24" s="4">
        <v>0</v>
      </c>
      <c r="N24" s="4">
        <v>0</v>
      </c>
      <c r="O24" s="10">
        <f t="shared" si="0"/>
        <v>33</v>
      </c>
    </row>
    <row r="25" spans="2:15" x14ac:dyDescent="0.4">
      <c r="B25" s="6">
        <f t="shared" si="1"/>
        <v>17</v>
      </c>
      <c r="C25" s="6" t="str">
        <f>'[1]Table 6'!B20</f>
        <v>231U0170</v>
      </c>
      <c r="D25" s="50" t="str">
        <f>'[1]Table 6'!C20</f>
        <v>MORALES BELLI CITLALI YARAZETH</v>
      </c>
      <c r="E25" s="50"/>
      <c r="F25" s="50"/>
      <c r="G25" s="50"/>
      <c r="H25" s="50"/>
      <c r="I25" s="5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0</v>
      </c>
    </row>
    <row r="26" spans="2:15" x14ac:dyDescent="0.4">
      <c r="B26" s="6">
        <f t="shared" si="1"/>
        <v>18</v>
      </c>
      <c r="C26" s="6" t="str">
        <f>'[1]Table 6'!B21</f>
        <v>231U0310</v>
      </c>
      <c r="D26" s="50" t="str">
        <f>'[1]Table 6'!C21</f>
        <v>MOTO COBAXIN JORGE FRANCISCO</v>
      </c>
      <c r="E26" s="50"/>
      <c r="F26" s="50"/>
      <c r="G26" s="50"/>
      <c r="H26" s="50"/>
      <c r="I26" s="50"/>
      <c r="J26" s="4">
        <v>80</v>
      </c>
      <c r="K26" s="4">
        <v>87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4">
      <c r="B27" s="6">
        <f t="shared" si="1"/>
        <v>19</v>
      </c>
      <c r="C27" s="6" t="str">
        <f>'[1]Table 6'!B22</f>
        <v>231U0631</v>
      </c>
      <c r="D27" s="50" t="str">
        <f>'[1]Table 6'!C22</f>
        <v>ORTEGA CADENA GERVACIO</v>
      </c>
      <c r="E27" s="50"/>
      <c r="F27" s="50"/>
      <c r="G27" s="50"/>
      <c r="H27" s="50"/>
      <c r="I27" s="50"/>
      <c r="J27" s="4">
        <v>90</v>
      </c>
      <c r="K27" s="4">
        <v>87</v>
      </c>
      <c r="L27" s="4">
        <v>0</v>
      </c>
      <c r="M27" s="4">
        <v>0</v>
      </c>
      <c r="N27" s="4">
        <v>0</v>
      </c>
      <c r="O27" s="10">
        <f t="shared" si="0"/>
        <v>35.4</v>
      </c>
    </row>
    <row r="28" spans="2:15" x14ac:dyDescent="0.4">
      <c r="B28" s="6">
        <f t="shared" si="1"/>
        <v>20</v>
      </c>
      <c r="C28" s="6" t="str">
        <f>'[1]Table 6'!B23</f>
        <v>231U0651</v>
      </c>
      <c r="D28" s="50" t="str">
        <f>'[1]Table 6'!C23</f>
        <v>PACHECO ANTEMATE HIROMI ISABEL</v>
      </c>
      <c r="E28" s="50"/>
      <c r="F28" s="50"/>
      <c r="G28" s="50"/>
      <c r="H28" s="50"/>
      <c r="I28" s="50"/>
      <c r="J28" s="4">
        <v>87</v>
      </c>
      <c r="K28" s="4">
        <v>86</v>
      </c>
      <c r="L28" s="4">
        <v>0</v>
      </c>
      <c r="M28" s="4">
        <v>0</v>
      </c>
      <c r="N28" s="4">
        <v>0</v>
      </c>
      <c r="O28" s="10">
        <f t="shared" si="0"/>
        <v>34.6</v>
      </c>
    </row>
    <row r="29" spans="2:15" x14ac:dyDescent="0.4">
      <c r="B29" s="6">
        <f t="shared" si="1"/>
        <v>21</v>
      </c>
      <c r="C29" s="6" t="str">
        <f>'[1]Table 6'!B24</f>
        <v>231U0665</v>
      </c>
      <c r="D29" s="50" t="str">
        <f>'[1]Table 6'!C24</f>
        <v>PEREZ PEREYRA ANGEL DANIEL</v>
      </c>
      <c r="E29" s="50"/>
      <c r="F29" s="50"/>
      <c r="G29" s="50"/>
      <c r="H29" s="50"/>
      <c r="I29" s="50"/>
      <c r="J29" s="4">
        <v>83</v>
      </c>
      <c r="K29" s="4">
        <v>85</v>
      </c>
      <c r="L29" s="4">
        <v>0</v>
      </c>
      <c r="M29" s="4">
        <v>0</v>
      </c>
      <c r="N29" s="4">
        <v>0</v>
      </c>
      <c r="O29" s="10">
        <f t="shared" si="0"/>
        <v>33.6</v>
      </c>
    </row>
    <row r="30" spans="2:15" x14ac:dyDescent="0.4">
      <c r="B30" s="6">
        <f t="shared" si="1"/>
        <v>22</v>
      </c>
      <c r="C30" s="6" t="str">
        <f>'[1]Table 6'!B25</f>
        <v>231U0316</v>
      </c>
      <c r="D30" s="50" t="str">
        <f>'[1]Table 6'!C25</f>
        <v>RAMÍREZ VENTURA ÁNGELES JANNETH</v>
      </c>
      <c r="E30" s="50"/>
      <c r="F30" s="50"/>
      <c r="G30" s="50"/>
      <c r="H30" s="50"/>
      <c r="I30" s="50"/>
      <c r="J30" s="4">
        <v>80</v>
      </c>
      <c r="K30" s="4">
        <v>85</v>
      </c>
      <c r="L30" s="4">
        <v>0</v>
      </c>
      <c r="M30" s="4">
        <v>0</v>
      </c>
      <c r="N30" s="4">
        <v>0</v>
      </c>
      <c r="O30" s="10">
        <f t="shared" si="0"/>
        <v>33</v>
      </c>
    </row>
    <row r="31" spans="2:15" x14ac:dyDescent="0.4">
      <c r="B31" s="6">
        <v>21</v>
      </c>
      <c r="C31" s="6" t="str">
        <f>'[1]Table 6'!B26</f>
        <v>231U0669</v>
      </c>
      <c r="D31" s="21" t="str">
        <f>'[1]Table 6'!C26</f>
        <v>SERRANO LOPEZ ESTEFANIA</v>
      </c>
      <c r="E31" s="22"/>
      <c r="F31" s="22"/>
      <c r="G31" s="22"/>
      <c r="H31" s="22"/>
      <c r="I31" s="23"/>
      <c r="J31" s="4">
        <v>83</v>
      </c>
      <c r="K31" s="4">
        <v>85</v>
      </c>
      <c r="L31" s="4">
        <v>0</v>
      </c>
      <c r="M31" s="4">
        <v>0</v>
      </c>
      <c r="N31" s="4">
        <v>0</v>
      </c>
      <c r="O31" s="10">
        <f t="shared" ref="O31:O37" si="2">SUM(J31:N31)/5</f>
        <v>33.6</v>
      </c>
    </row>
    <row r="32" spans="2:15" x14ac:dyDescent="0.4">
      <c r="B32" s="6">
        <v>22</v>
      </c>
      <c r="C32" s="6" t="str">
        <f>'[1]Table 6'!B27</f>
        <v>231U0320</v>
      </c>
      <c r="D32" s="21" t="str">
        <f>'[1]Table 6'!C27</f>
        <v>SUAREZ PEREZ ALINNE CONCEPCIÓN</v>
      </c>
      <c r="E32" s="22"/>
      <c r="F32" s="22"/>
      <c r="G32" s="22"/>
      <c r="H32" s="22"/>
      <c r="I32" s="23"/>
      <c r="J32" s="4">
        <v>80</v>
      </c>
      <c r="K32" s="4">
        <v>86</v>
      </c>
      <c r="L32" s="4">
        <v>0</v>
      </c>
      <c r="M32" s="4">
        <v>0</v>
      </c>
      <c r="N32" s="4">
        <v>0</v>
      </c>
      <c r="O32" s="10">
        <f t="shared" si="2"/>
        <v>33.200000000000003</v>
      </c>
    </row>
    <row r="33" spans="2:15" x14ac:dyDescent="0.4">
      <c r="B33" s="6">
        <v>23</v>
      </c>
      <c r="C33" s="6" t="str">
        <f>'[1]Table 6'!B28</f>
        <v>231U0321</v>
      </c>
      <c r="D33" s="21" t="str">
        <f>'[1]Table 6'!C28</f>
        <v>TORRES MONTIEL ABRIL</v>
      </c>
      <c r="E33" s="22"/>
      <c r="F33" s="22"/>
      <c r="G33" s="22"/>
      <c r="H33" s="22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2"/>
        <v>0</v>
      </c>
    </row>
    <row r="34" spans="2:15" x14ac:dyDescent="0.4">
      <c r="B34" s="6">
        <v>24</v>
      </c>
      <c r="C34" s="6" t="str">
        <f>'[1]Table 6'!B29</f>
        <v>231U0323</v>
      </c>
      <c r="D34" s="21" t="str">
        <f>'[1]Table 6'!C29</f>
        <v>TOTO HERNÁNDEZ MANUEL ANTONIO</v>
      </c>
      <c r="E34" s="22"/>
      <c r="F34" s="22"/>
      <c r="G34" s="22"/>
      <c r="H34" s="22"/>
      <c r="I34" s="23"/>
      <c r="J34" s="4">
        <v>80</v>
      </c>
      <c r="K34" s="4">
        <v>75</v>
      </c>
      <c r="L34" s="4">
        <v>0</v>
      </c>
      <c r="M34" s="4">
        <v>0</v>
      </c>
      <c r="N34" s="4">
        <v>0</v>
      </c>
      <c r="O34" s="10">
        <f t="shared" si="2"/>
        <v>31</v>
      </c>
    </row>
    <row r="35" spans="2:15" x14ac:dyDescent="0.4">
      <c r="B35" s="6">
        <v>25</v>
      </c>
      <c r="C35" s="6" t="str">
        <f>'[1]Table 6'!B30</f>
        <v>231U0325</v>
      </c>
      <c r="D35" s="21" t="str">
        <f>'[1]Table 6'!C30</f>
        <v>VELASCO QUINO JUAN DAVID</v>
      </c>
      <c r="E35" s="22"/>
      <c r="F35" s="22"/>
      <c r="G35" s="22"/>
      <c r="H35" s="22"/>
      <c r="I35" s="23"/>
      <c r="J35" s="4">
        <v>90</v>
      </c>
      <c r="K35" s="4">
        <v>87</v>
      </c>
      <c r="L35" s="4">
        <v>0</v>
      </c>
      <c r="M35" s="4">
        <v>0</v>
      </c>
      <c r="N35" s="4">
        <v>0</v>
      </c>
      <c r="O35" s="10">
        <f t="shared" si="2"/>
        <v>35.4</v>
      </c>
    </row>
    <row r="36" spans="2:15" x14ac:dyDescent="0.4">
      <c r="B36" s="6">
        <v>26</v>
      </c>
      <c r="C36" s="6" t="str">
        <f>'[1]Table 6'!B31</f>
        <v>231U0328</v>
      </c>
      <c r="D36" s="21" t="str">
        <f>'[1]Table 6'!C31</f>
        <v>VILLAFUERTE CONCHI CRISTAL ALEXANDRA</v>
      </c>
      <c r="E36" s="22"/>
      <c r="F36" s="22"/>
      <c r="G36" s="22"/>
      <c r="H36" s="22"/>
      <c r="I36" s="23"/>
      <c r="J36" s="4">
        <v>95</v>
      </c>
      <c r="K36" s="4">
        <v>95</v>
      </c>
      <c r="L36" s="4">
        <v>0</v>
      </c>
      <c r="M36" s="4">
        <v>0</v>
      </c>
      <c r="N36" s="4">
        <v>0</v>
      </c>
      <c r="O36" s="10">
        <f t="shared" si="2"/>
        <v>38</v>
      </c>
    </row>
    <row r="37" spans="2:15" x14ac:dyDescent="0.4">
      <c r="B37" s="6">
        <v>27</v>
      </c>
      <c r="C37" s="6" t="str">
        <f>'[1]Table 6'!B32</f>
        <v>231U0619</v>
      </c>
      <c r="D37" s="21" t="str">
        <f>'[1]Table 6'!C32</f>
        <v>ZUÑIGA FLORES FERNANDO</v>
      </c>
      <c r="E37" s="22"/>
      <c r="F37" s="22"/>
      <c r="G37" s="22"/>
      <c r="H37" s="22"/>
      <c r="I37" s="23"/>
      <c r="J37" s="4">
        <v>87</v>
      </c>
      <c r="K37" s="4">
        <v>86</v>
      </c>
      <c r="L37" s="4">
        <v>0</v>
      </c>
      <c r="M37" s="4">
        <v>0</v>
      </c>
      <c r="N37" s="4">
        <v>0</v>
      </c>
      <c r="O37" s="10">
        <f t="shared" si="2"/>
        <v>34.6</v>
      </c>
    </row>
    <row r="38" spans="2:15" x14ac:dyDescent="0.4">
      <c r="B38" s="6"/>
      <c r="C38" s="7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19"/>
    </row>
    <row r="39" spans="2:15" x14ac:dyDescent="0.4">
      <c r="B39" s="6"/>
      <c r="C39" s="3"/>
      <c r="D39" s="47"/>
      <c r="E39" s="48"/>
      <c r="F39" s="48"/>
      <c r="G39" s="48"/>
      <c r="H39" s="48"/>
      <c r="I39" s="49"/>
      <c r="J39" s="3"/>
      <c r="K39" s="3"/>
      <c r="L39" s="3"/>
      <c r="M39" s="3"/>
      <c r="N39" s="3"/>
      <c r="O39" s="19"/>
    </row>
    <row r="40" spans="2:15" x14ac:dyDescent="0.4">
      <c r="C40" s="28"/>
      <c r="D40" s="28"/>
      <c r="E40" s="1"/>
      <c r="H40" s="43" t="s">
        <v>18</v>
      </c>
      <c r="I40" s="43"/>
      <c r="J40" s="11">
        <f>COUNTIF(J9:J39,"&gt;=70")</f>
        <v>27</v>
      </c>
      <c r="K40" s="11">
        <f>COUNTIF(K9:K39,"&gt;=70")</f>
        <v>27</v>
      </c>
      <c r="L40" s="11">
        <f>COUNTIF(L9:L39,"&gt;=70")</f>
        <v>0</v>
      </c>
      <c r="M40" s="11">
        <f>COUNTIF(M9:M39,"&gt;=70")</f>
        <v>0</v>
      </c>
      <c r="N40" s="11">
        <f>COUNTIF(N9:N39,"&gt;=70")</f>
        <v>0</v>
      </c>
      <c r="O40" s="15">
        <f>COUNTIF(O9:O30,"&gt;=70")</f>
        <v>0</v>
      </c>
    </row>
    <row r="41" spans="2:15" x14ac:dyDescent="0.4">
      <c r="C41" s="28"/>
      <c r="D41" s="28"/>
      <c r="E41" s="8"/>
      <c r="H41" s="39" t="s">
        <v>19</v>
      </c>
      <c r="I41" s="39"/>
      <c r="J41" s="12">
        <f t="shared" ref="J41:O41" si="3">COUNTIF(J9:J39,"&lt;70")</f>
        <v>2</v>
      </c>
      <c r="K41" s="12">
        <f t="shared" si="3"/>
        <v>2</v>
      </c>
      <c r="L41" s="12">
        <f t="shared" si="3"/>
        <v>29</v>
      </c>
      <c r="M41" s="12">
        <f t="shared" si="3"/>
        <v>29</v>
      </c>
      <c r="N41" s="12">
        <f t="shared" si="3"/>
        <v>29</v>
      </c>
      <c r="O41" s="12">
        <f t="shared" si="3"/>
        <v>29</v>
      </c>
    </row>
    <row r="42" spans="2:15" x14ac:dyDescent="0.4">
      <c r="C42" s="28"/>
      <c r="D42" s="28"/>
      <c r="E42" s="28"/>
      <c r="H42" s="39" t="s">
        <v>20</v>
      </c>
      <c r="I42" s="39"/>
      <c r="J42" s="12">
        <f t="shared" ref="J42:O42" si="4">COUNT(J9:J39)</f>
        <v>29</v>
      </c>
      <c r="K42" s="12">
        <f t="shared" si="4"/>
        <v>29</v>
      </c>
      <c r="L42" s="12">
        <f t="shared" si="4"/>
        <v>29</v>
      </c>
      <c r="M42" s="12">
        <f t="shared" si="4"/>
        <v>29</v>
      </c>
      <c r="N42" s="12">
        <f t="shared" si="4"/>
        <v>29</v>
      </c>
      <c r="O42" s="12">
        <f t="shared" si="4"/>
        <v>29</v>
      </c>
    </row>
    <row r="43" spans="2:15" x14ac:dyDescent="0.4">
      <c r="C43" s="28"/>
      <c r="D43" s="28"/>
      <c r="E43" s="1"/>
      <c r="H43" s="40" t="s">
        <v>15</v>
      </c>
      <c r="I43" s="40"/>
      <c r="J43" s="13">
        <f>J40/J42</f>
        <v>0.93103448275862066</v>
      </c>
      <c r="K43" s="14">
        <f t="shared" ref="K43:O43" si="5">K40/K42</f>
        <v>0.93103448275862066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</row>
    <row r="44" spans="2:15" x14ac:dyDescent="0.4">
      <c r="C44" s="28"/>
      <c r="D44" s="28"/>
      <c r="E44" s="1"/>
      <c r="H44" s="40" t="s">
        <v>16</v>
      </c>
      <c r="I44" s="40"/>
      <c r="J44" s="13">
        <f>J41/J42</f>
        <v>6.8965517241379309E-2</v>
      </c>
      <c r="K44" s="13">
        <f t="shared" ref="K44:O44" si="6">K41/K42</f>
        <v>6.8965517241379309E-2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</row>
    <row r="45" spans="2:15" x14ac:dyDescent="0.4">
      <c r="C45" s="28"/>
      <c r="D45" s="28"/>
      <c r="E45" s="8"/>
    </row>
    <row r="46" spans="2:15" x14ac:dyDescent="0.4">
      <c r="C46" s="1"/>
      <c r="D46" s="1"/>
      <c r="E46" s="8"/>
    </row>
    <row r="47" spans="2:15" x14ac:dyDescent="0.4">
      <c r="C47" s="1"/>
      <c r="D47" s="1"/>
      <c r="E47" s="8"/>
    </row>
    <row r="48" spans="2:15" x14ac:dyDescent="0.4">
      <c r="C48" s="1"/>
      <c r="D48" s="1"/>
      <c r="E48" s="8"/>
    </row>
    <row r="49" spans="10:14" x14ac:dyDescent="0.4">
      <c r="J49" s="42"/>
      <c r="K49" s="42"/>
      <c r="L49" s="42"/>
      <c r="M49" s="42"/>
      <c r="N49" s="42"/>
    </row>
    <row r="50" spans="10:14" x14ac:dyDescent="0.4">
      <c r="J50" s="38" t="s">
        <v>17</v>
      </c>
      <c r="K50" s="38"/>
      <c r="L50" s="38"/>
      <c r="M50" s="38"/>
      <c r="N50" s="38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42:E42"/>
    <mergeCell ref="H42:I42"/>
    <mergeCell ref="D26:I26"/>
    <mergeCell ref="D27:I27"/>
    <mergeCell ref="D28:I28"/>
    <mergeCell ref="D29:I29"/>
    <mergeCell ref="D30:I30"/>
    <mergeCell ref="D38:I38"/>
    <mergeCell ref="D39:I39"/>
    <mergeCell ref="C40:D40"/>
    <mergeCell ref="H40:I40"/>
    <mergeCell ref="C41:D41"/>
    <mergeCell ref="H41:I41"/>
    <mergeCell ref="J50:N50"/>
    <mergeCell ref="C43:D43"/>
    <mergeCell ref="H43:I43"/>
    <mergeCell ref="C44:D44"/>
    <mergeCell ref="H44:I44"/>
    <mergeCell ref="C45:D45"/>
    <mergeCell ref="J49:N4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6D70-C0B3-4105-9AF1-461ADA3C4062}">
  <dimension ref="B2:Q52"/>
  <sheetViews>
    <sheetView topLeftCell="B22" zoomScale="130" zoomScaleNormal="130" workbookViewId="0">
      <selection activeCell="L39" sqref="L3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"/>
      <c r="Q3" s="1"/>
    </row>
    <row r="4" spans="2:17" x14ac:dyDescent="0.4">
      <c r="C4" t="s">
        <v>0</v>
      </c>
      <c r="D4" s="52" t="s">
        <v>31</v>
      </c>
      <c r="E4" s="52"/>
      <c r="F4" s="52"/>
      <c r="G4" s="52"/>
      <c r="I4" t="s">
        <v>1</v>
      </c>
      <c r="J4" s="35" t="s">
        <v>32</v>
      </c>
      <c r="K4" s="35"/>
      <c r="M4" t="s">
        <v>2</v>
      </c>
      <c r="N4" s="53">
        <v>45230</v>
      </c>
      <c r="O4" s="53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  <c r="O6" s="41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tr">
        <f>'[1]Table 9'!B4</f>
        <v>231U0182</v>
      </c>
      <c r="D9" s="51" t="str">
        <f>'[1]Table 9'!C4</f>
        <v>ARANDA MALAGA KARLA</v>
      </c>
      <c r="E9" s="51"/>
      <c r="F9" s="51"/>
      <c r="G9" s="51"/>
      <c r="H9" s="51"/>
      <c r="I9" s="51"/>
      <c r="J9" s="4">
        <v>70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24.166666666666668</v>
      </c>
    </row>
    <row r="10" spans="2:17" x14ac:dyDescent="0.4">
      <c r="B10" s="6">
        <f>B9+1</f>
        <v>2</v>
      </c>
      <c r="C10" s="17" t="str">
        <f>'[1]Table 9'!B5</f>
        <v>231U0184</v>
      </c>
      <c r="D10" s="51" t="str">
        <f>'[1]Table 9'!C5</f>
        <v>BELLI VELASCO JASMIN</v>
      </c>
      <c r="E10" s="51"/>
      <c r="F10" s="51"/>
      <c r="G10" s="51"/>
      <c r="H10" s="51"/>
      <c r="I10" s="51"/>
      <c r="J10" s="4">
        <v>70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8" si="0">SUM(J10:O10)/6</f>
        <v>24.166666666666668</v>
      </c>
    </row>
    <row r="11" spans="2:17" x14ac:dyDescent="0.4">
      <c r="B11" s="6">
        <f>B10+1</f>
        <v>3</v>
      </c>
      <c r="C11" s="17" t="str">
        <f>'[1]Table 9'!B6</f>
        <v>231U0185</v>
      </c>
      <c r="D11" s="51" t="str">
        <f>'[1]Table 9'!C6</f>
        <v>BUSTAMANTE REYES ARIANA YACSURIT</v>
      </c>
      <c r="E11" s="51"/>
      <c r="F11" s="51"/>
      <c r="G11" s="51"/>
      <c r="H11" s="51"/>
      <c r="I11" s="51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27.5</v>
      </c>
    </row>
    <row r="12" spans="2:17" x14ac:dyDescent="0.4">
      <c r="B12" s="6">
        <f t="shared" ref="B12:B38" si="1">B11+1</f>
        <v>4</v>
      </c>
      <c r="C12" s="17" t="str">
        <f>'[1]Table 9'!B7</f>
        <v>231U0614</v>
      </c>
      <c r="D12" s="51" t="str">
        <f>'[1]Table 9'!C7</f>
        <v>CAIXBA VILLEGAS MERCEDES</v>
      </c>
      <c r="E12" s="51"/>
      <c r="F12" s="51"/>
      <c r="G12" s="51"/>
      <c r="H12" s="51"/>
      <c r="I12" s="51"/>
      <c r="J12" s="4">
        <v>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12.5</v>
      </c>
    </row>
    <row r="13" spans="2:17" x14ac:dyDescent="0.4">
      <c r="B13" s="6">
        <f t="shared" si="1"/>
        <v>5</v>
      </c>
      <c r="C13" s="17" t="str">
        <f>'[1]Table 9'!B8</f>
        <v>231U0613</v>
      </c>
      <c r="D13" s="51" t="str">
        <f>'[1]Table 9'!C8</f>
        <v>CAMPECHANO TOGA LESLY DENIS</v>
      </c>
      <c r="E13" s="51"/>
      <c r="F13" s="51"/>
      <c r="G13" s="51"/>
      <c r="H13" s="51"/>
      <c r="I13" s="51"/>
      <c r="J13" s="4">
        <v>72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25.333333333333332</v>
      </c>
    </row>
    <row r="14" spans="2:17" x14ac:dyDescent="0.4">
      <c r="B14" s="6">
        <f t="shared" si="1"/>
        <v>6</v>
      </c>
      <c r="C14" s="17" t="str">
        <f>'[1]Table 9'!B9</f>
        <v>231U0627</v>
      </c>
      <c r="D14" s="51" t="str">
        <f>'[1]Table 9'!C9</f>
        <v>CAMPOS CATEMAXCA MARCO ANTONIO</v>
      </c>
      <c r="E14" s="51"/>
      <c r="F14" s="51"/>
      <c r="G14" s="51"/>
      <c r="H14" s="51"/>
      <c r="I14" s="51"/>
      <c r="J14" s="4">
        <v>0</v>
      </c>
      <c r="K14" s="4">
        <v>75</v>
      </c>
      <c r="L14" s="4">
        <v>80</v>
      </c>
      <c r="M14" s="4">
        <v>0</v>
      </c>
      <c r="N14" s="4">
        <v>0</v>
      </c>
      <c r="O14" s="4">
        <v>0</v>
      </c>
      <c r="P14" s="10">
        <f t="shared" si="0"/>
        <v>25.833333333333332</v>
      </c>
    </row>
    <row r="15" spans="2:17" x14ac:dyDescent="0.4">
      <c r="B15" s="6">
        <f t="shared" si="1"/>
        <v>7</v>
      </c>
      <c r="C15" s="17" t="str">
        <f>'[1]Table 9'!B10</f>
        <v>231U0609</v>
      </c>
      <c r="D15" s="51" t="str">
        <f>'[1]Table 9'!C10</f>
        <v>CANSINO BELLI JONATHAN</v>
      </c>
      <c r="E15" s="51"/>
      <c r="F15" s="51"/>
      <c r="G15" s="51"/>
      <c r="H15" s="51"/>
      <c r="I15" s="51"/>
      <c r="J15" s="4">
        <v>70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24.166666666666668</v>
      </c>
    </row>
    <row r="16" spans="2:17" x14ac:dyDescent="0.4">
      <c r="B16" s="6">
        <f t="shared" si="1"/>
        <v>8</v>
      </c>
      <c r="C16" s="17" t="str">
        <f>'[1]Table 9'!B11</f>
        <v>231U0193</v>
      </c>
      <c r="D16" s="51" t="str">
        <f>'[1]Table 9'!C11</f>
        <v>COBIX RUIZ CARLOS IGNACIO</v>
      </c>
      <c r="E16" s="51"/>
      <c r="F16" s="51"/>
      <c r="G16" s="51"/>
      <c r="H16" s="51"/>
      <c r="I16" s="51"/>
      <c r="J16" s="4">
        <v>76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26</v>
      </c>
    </row>
    <row r="17" spans="2:16" x14ac:dyDescent="0.4">
      <c r="B17" s="6">
        <f t="shared" si="1"/>
        <v>9</v>
      </c>
      <c r="C17" s="17" t="str">
        <f>'[1]Table 9'!B12</f>
        <v>231U0196</v>
      </c>
      <c r="D17" s="51" t="str">
        <f>'[1]Table 9'!C12</f>
        <v>CRUZ LÁZARO MISAEL</v>
      </c>
      <c r="E17" s="51"/>
      <c r="F17" s="51"/>
      <c r="G17" s="51"/>
      <c r="H17" s="51"/>
      <c r="I17" s="51"/>
      <c r="J17" s="4">
        <v>70</v>
      </c>
      <c r="K17" s="4">
        <v>75</v>
      </c>
      <c r="L17" s="4">
        <v>80</v>
      </c>
      <c r="M17" s="4">
        <v>0</v>
      </c>
      <c r="N17" s="4">
        <v>0</v>
      </c>
      <c r="O17" s="4">
        <v>0</v>
      </c>
      <c r="P17" s="10">
        <f t="shared" si="0"/>
        <v>37.5</v>
      </c>
    </row>
    <row r="18" spans="2:16" x14ac:dyDescent="0.4">
      <c r="B18" s="6">
        <f t="shared" si="1"/>
        <v>10</v>
      </c>
      <c r="C18" s="17" t="str">
        <f>'[1]Table 9'!B13</f>
        <v>231U0610</v>
      </c>
      <c r="D18" s="51" t="str">
        <f>'[1]Table 9'!C13</f>
        <v>DOMINGUEZ ARRES TITO</v>
      </c>
      <c r="E18" s="51"/>
      <c r="F18" s="51"/>
      <c r="G18" s="51"/>
      <c r="H18" s="51"/>
      <c r="I18" s="51"/>
      <c r="J18" s="4">
        <v>80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10">
        <f t="shared" ref="P18:P28" si="2">SUM(J18:O18)/6</f>
        <v>27.5</v>
      </c>
    </row>
    <row r="19" spans="2:16" x14ac:dyDescent="0.4">
      <c r="B19" s="6">
        <f t="shared" si="1"/>
        <v>11</v>
      </c>
      <c r="C19" s="17" t="str">
        <f>'[1]Table 9'!B14</f>
        <v>231U0198</v>
      </c>
      <c r="D19" s="51" t="str">
        <f>'[1]Table 9'!C14</f>
        <v>DOMINGUEZ PUCHETA MANUEL DE JESUS</v>
      </c>
      <c r="E19" s="51"/>
      <c r="F19" s="51"/>
      <c r="G19" s="51"/>
      <c r="H19" s="51"/>
      <c r="I19" s="51"/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10">
        <f t="shared" si="2"/>
        <v>25.833333333333332</v>
      </c>
    </row>
    <row r="20" spans="2:16" x14ac:dyDescent="0.4">
      <c r="B20" s="6">
        <f t="shared" si="1"/>
        <v>12</v>
      </c>
      <c r="C20" s="17" t="str">
        <f>'[1]Table 9'!B15</f>
        <v>231U0199</v>
      </c>
      <c r="D20" s="51" t="str">
        <f>'[1]Table 9'!C15</f>
        <v>ESCRIBANO ATAXCA FAUSTO ADAN</v>
      </c>
      <c r="E20" s="51"/>
      <c r="F20" s="51"/>
      <c r="G20" s="51"/>
      <c r="H20" s="51"/>
      <c r="I20" s="51"/>
      <c r="J20" s="4">
        <v>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10">
        <f t="shared" si="2"/>
        <v>13.333333333333334</v>
      </c>
    </row>
    <row r="21" spans="2:16" x14ac:dyDescent="0.4">
      <c r="B21" s="6">
        <f t="shared" si="1"/>
        <v>13</v>
      </c>
      <c r="C21" s="17" t="str">
        <f>'[1]Table 9'!B16</f>
        <v>231U0203</v>
      </c>
      <c r="D21" s="51" t="str">
        <f>'[1]Table 9'!C16</f>
        <v>IXTEPAN BELLI CARLOS DANIEL</v>
      </c>
      <c r="E21" s="51"/>
      <c r="F21" s="51"/>
      <c r="G21" s="51"/>
      <c r="H21" s="51"/>
      <c r="I21" s="51"/>
      <c r="J21" s="4">
        <v>70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10">
        <f t="shared" si="2"/>
        <v>24.166666666666668</v>
      </c>
    </row>
    <row r="22" spans="2:16" x14ac:dyDescent="0.4">
      <c r="B22" s="6">
        <f t="shared" si="1"/>
        <v>14</v>
      </c>
      <c r="C22" s="17" t="str">
        <f>'[1]Table 9'!B17</f>
        <v>231U0589</v>
      </c>
      <c r="D22" s="51" t="str">
        <f>'[1]Table 9'!C17</f>
        <v>LANDA MENDOZA BRITZY DAYLIN</v>
      </c>
      <c r="E22" s="51"/>
      <c r="F22" s="51"/>
      <c r="G22" s="51"/>
      <c r="H22" s="51"/>
      <c r="I22" s="51"/>
      <c r="J22" s="4">
        <v>77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10">
        <f t="shared" si="2"/>
        <v>27</v>
      </c>
    </row>
    <row r="23" spans="2:16" x14ac:dyDescent="0.4">
      <c r="B23" s="6">
        <f t="shared" si="1"/>
        <v>15</v>
      </c>
      <c r="C23" s="17" t="str">
        <f>'[1]Table 9'!B18</f>
        <v>231U0206</v>
      </c>
      <c r="D23" s="51" t="str">
        <f>'[1]Table 9'!C18</f>
        <v>LÓPEZ FELIPE SANDRA PAOLA</v>
      </c>
      <c r="E23" s="51"/>
      <c r="F23" s="51"/>
      <c r="G23" s="51"/>
      <c r="H23" s="51"/>
      <c r="I23" s="51"/>
      <c r="J23" s="4">
        <v>77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10">
        <f t="shared" si="2"/>
        <v>26.166666666666668</v>
      </c>
    </row>
    <row r="24" spans="2:16" x14ac:dyDescent="0.4">
      <c r="B24" s="6">
        <f t="shared" si="1"/>
        <v>16</v>
      </c>
      <c r="C24" s="17" t="str">
        <f>'[1]Table 9'!B19</f>
        <v>231U0694</v>
      </c>
      <c r="D24" s="51" t="str">
        <f>'[1]Table 9'!C19</f>
        <v>MACHUCHO MIL LUIS DAVID</v>
      </c>
      <c r="E24" s="51"/>
      <c r="F24" s="51"/>
      <c r="G24" s="51"/>
      <c r="H24" s="51"/>
      <c r="I24" s="51"/>
      <c r="J24" s="4">
        <v>0</v>
      </c>
      <c r="K24" s="4">
        <v>76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12.666666666666666</v>
      </c>
    </row>
    <row r="25" spans="2:16" x14ac:dyDescent="0.4">
      <c r="B25" s="6">
        <f t="shared" si="1"/>
        <v>17</v>
      </c>
      <c r="C25" s="17" t="str">
        <f>'[1]Table 9'!B20</f>
        <v>231U0207</v>
      </c>
      <c r="D25" s="51" t="str">
        <f>'[1]Table 9'!C20</f>
        <v>MARCIAL ARRES ALYN GUADALUPE</v>
      </c>
      <c r="E25" s="51"/>
      <c r="F25" s="51"/>
      <c r="G25" s="51"/>
      <c r="H25" s="51"/>
      <c r="I25" s="51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10">
        <f t="shared" si="2"/>
        <v>26.666666666666668</v>
      </c>
    </row>
    <row r="26" spans="2:16" x14ac:dyDescent="0.4">
      <c r="B26" s="6">
        <f t="shared" si="1"/>
        <v>18</v>
      </c>
      <c r="C26" s="17" t="str">
        <f>'[1]Table 9'!B21</f>
        <v>231U0209</v>
      </c>
      <c r="D26" s="51" t="str">
        <f>'[1]Table 9'!C21</f>
        <v>MARTINEZ LOEZA MARISSA</v>
      </c>
      <c r="E26" s="51"/>
      <c r="F26" s="51"/>
      <c r="G26" s="51"/>
      <c r="H26" s="51"/>
      <c r="I26" s="51"/>
      <c r="J26" s="4">
        <v>0</v>
      </c>
      <c r="K26" s="4">
        <v>76</v>
      </c>
      <c r="L26" s="4" t="s">
        <v>33</v>
      </c>
      <c r="M26" s="4">
        <v>0</v>
      </c>
      <c r="N26" s="4">
        <v>0</v>
      </c>
      <c r="O26" s="4">
        <v>0</v>
      </c>
      <c r="P26" s="10">
        <f t="shared" si="2"/>
        <v>12.666666666666666</v>
      </c>
    </row>
    <row r="27" spans="2:16" x14ac:dyDescent="0.4">
      <c r="B27" s="6">
        <f t="shared" si="1"/>
        <v>19</v>
      </c>
      <c r="C27" s="17" t="str">
        <f>'[1]Table 9'!B22</f>
        <v>231U0211</v>
      </c>
      <c r="D27" s="51" t="str">
        <f>'[1]Table 9'!C22</f>
        <v>MILLAN RUIZ KEVIN DE JESUS</v>
      </c>
      <c r="E27" s="51"/>
      <c r="F27" s="51"/>
      <c r="G27" s="51"/>
      <c r="H27" s="51"/>
      <c r="I27" s="51"/>
      <c r="J27" s="4">
        <v>70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24.166666666666668</v>
      </c>
    </row>
    <row r="28" spans="2:16" x14ac:dyDescent="0.4">
      <c r="B28" s="6">
        <f t="shared" si="1"/>
        <v>20</v>
      </c>
      <c r="C28" s="17" t="str">
        <f>'[1]Table 9'!B23</f>
        <v>231U0214</v>
      </c>
      <c r="D28" s="51" t="str">
        <f>'[1]Table 9'!C23</f>
        <v>MORENO AGUILAR MARIA FERNANDA</v>
      </c>
      <c r="E28" s="51"/>
      <c r="F28" s="51"/>
      <c r="G28" s="51"/>
      <c r="H28" s="51"/>
      <c r="I28" s="51"/>
      <c r="J28" s="4">
        <v>70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25</v>
      </c>
    </row>
    <row r="29" spans="2:16" x14ac:dyDescent="0.4">
      <c r="B29" s="6">
        <v>21</v>
      </c>
      <c r="C29" s="17" t="str">
        <f>'[1]Table 9'!B24</f>
        <v>231U0652</v>
      </c>
      <c r="D29" s="51" t="str">
        <f>'[1]Table 9'!C24</f>
        <v>MÁLAGA GALEANA ANA ELIZABETH</v>
      </c>
      <c r="E29" s="51"/>
      <c r="F29" s="51"/>
      <c r="G29" s="51"/>
      <c r="H29" s="51"/>
      <c r="I29" s="51"/>
      <c r="J29" s="4">
        <v>0</v>
      </c>
      <c r="K29" s="4">
        <v>75</v>
      </c>
      <c r="L29" s="4">
        <v>80</v>
      </c>
      <c r="M29" s="4">
        <v>0</v>
      </c>
      <c r="N29" s="4">
        <v>0</v>
      </c>
      <c r="O29" s="4">
        <v>0</v>
      </c>
      <c r="P29" s="10">
        <f t="shared" si="0"/>
        <v>25.833333333333332</v>
      </c>
    </row>
    <row r="30" spans="2:16" x14ac:dyDescent="0.4">
      <c r="B30" s="6">
        <f t="shared" si="1"/>
        <v>22</v>
      </c>
      <c r="C30" s="17" t="str">
        <f>'[1]Table 9'!B25</f>
        <v>231U0217</v>
      </c>
      <c r="D30" s="51" t="str">
        <f>'[1]Table 9'!C25</f>
        <v>NEGRETE CONTRERAS SANTIAGO</v>
      </c>
      <c r="E30" s="51"/>
      <c r="F30" s="51"/>
      <c r="G30" s="51"/>
      <c r="H30" s="51"/>
      <c r="I30" s="51"/>
      <c r="J30" s="4">
        <v>0</v>
      </c>
      <c r="K30" s="4">
        <v>75</v>
      </c>
      <c r="L30" s="4" t="s">
        <v>33</v>
      </c>
      <c r="M30" s="4">
        <v>0</v>
      </c>
      <c r="N30" s="4">
        <v>0</v>
      </c>
      <c r="O30" s="4">
        <v>0</v>
      </c>
      <c r="P30" s="10">
        <f t="shared" si="0"/>
        <v>12.5</v>
      </c>
    </row>
    <row r="31" spans="2:16" x14ac:dyDescent="0.4">
      <c r="B31" s="6">
        <f t="shared" si="1"/>
        <v>23</v>
      </c>
      <c r="C31" s="17" t="str">
        <f>'[1]Table 9'!B26</f>
        <v>231U0220</v>
      </c>
      <c r="D31" s="51" t="str">
        <f>'[1]Table 9'!C26</f>
        <v>POLITO BUSTAMANTE JASMIN</v>
      </c>
      <c r="E31" s="51"/>
      <c r="F31" s="51"/>
      <c r="G31" s="51"/>
      <c r="H31" s="51"/>
      <c r="I31" s="51"/>
      <c r="J31" s="4">
        <v>77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26.166666666666668</v>
      </c>
    </row>
    <row r="32" spans="2:16" x14ac:dyDescent="0.4">
      <c r="B32" s="6">
        <f t="shared" si="1"/>
        <v>24</v>
      </c>
      <c r="C32" s="17" t="str">
        <f>'[1]Table 9'!B27</f>
        <v>231U0221</v>
      </c>
      <c r="D32" s="51" t="str">
        <f>'[1]Table 9'!C27</f>
        <v>PUCHETA HERNÁNDEZ BRISA DEL ROCÍO</v>
      </c>
      <c r="E32" s="51"/>
      <c r="F32" s="51"/>
      <c r="G32" s="51"/>
      <c r="H32" s="51"/>
      <c r="I32" s="51"/>
      <c r="J32" s="4">
        <v>80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26.666666666666668</v>
      </c>
    </row>
    <row r="33" spans="2:16" x14ac:dyDescent="0.4">
      <c r="B33" s="6">
        <f t="shared" si="1"/>
        <v>25</v>
      </c>
      <c r="C33" s="17" t="str">
        <f>'[1]Table 9'!B28</f>
        <v>231U0227</v>
      </c>
      <c r="D33" s="51" t="str">
        <f>'[1]Table 9'!C28</f>
        <v>RODAS FLORES LUIS CARLOS</v>
      </c>
      <c r="E33" s="51"/>
      <c r="F33" s="51"/>
      <c r="G33" s="51"/>
      <c r="H33" s="51"/>
      <c r="I33" s="51"/>
      <c r="J33" s="4">
        <v>70</v>
      </c>
      <c r="K33" s="4">
        <v>75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24.166666666666668</v>
      </c>
    </row>
    <row r="34" spans="2:16" x14ac:dyDescent="0.4">
      <c r="B34" s="6">
        <f t="shared" si="1"/>
        <v>26</v>
      </c>
      <c r="C34" s="17" t="str">
        <f>'[1]Table 9'!B29</f>
        <v>231U0230</v>
      </c>
      <c r="D34" s="51" t="str">
        <f>'[1]Table 9'!C29</f>
        <v>TEMICH SALAZAR PAULA</v>
      </c>
      <c r="E34" s="51"/>
      <c r="F34" s="51"/>
      <c r="G34" s="51"/>
      <c r="H34" s="51"/>
      <c r="I34" s="51"/>
      <c r="J34" s="4">
        <v>80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26.666666666666668</v>
      </c>
    </row>
    <row r="35" spans="2:16" x14ac:dyDescent="0.4">
      <c r="B35" s="6">
        <f t="shared" si="1"/>
        <v>27</v>
      </c>
      <c r="C35" s="17" t="str">
        <f>'[1]Table 9'!B30</f>
        <v>231U0698</v>
      </c>
      <c r="D35" s="51" t="str">
        <f>'[1]Table 9'!C30</f>
        <v>TOTO TOTO JANNETH DEL ROSARIO</v>
      </c>
      <c r="E35" s="51"/>
      <c r="F35" s="51"/>
      <c r="G35" s="51"/>
      <c r="H35" s="51"/>
      <c r="I35" s="51"/>
      <c r="J35" s="4">
        <v>70</v>
      </c>
      <c r="K35" s="4">
        <v>75</v>
      </c>
      <c r="L35" s="4">
        <v>80</v>
      </c>
      <c r="M35" s="4">
        <v>0</v>
      </c>
      <c r="N35" s="4">
        <v>0</v>
      </c>
      <c r="O35" s="4">
        <v>0</v>
      </c>
      <c r="P35" s="10">
        <f t="shared" si="0"/>
        <v>37.5</v>
      </c>
    </row>
    <row r="36" spans="2:16" x14ac:dyDescent="0.4">
      <c r="B36" s="6">
        <f t="shared" si="1"/>
        <v>28</v>
      </c>
      <c r="C36" s="17" t="str">
        <f>'[1]Table 9'!B31</f>
        <v>231U0233</v>
      </c>
      <c r="D36" s="51" t="str">
        <f>'[1]Table 9'!C31</f>
        <v>VICENTE ALVARADO JUAN CARLOS</v>
      </c>
      <c r="E36" s="51"/>
      <c r="F36" s="51"/>
      <c r="G36" s="51"/>
      <c r="H36" s="51"/>
      <c r="I36" s="51"/>
      <c r="J36" s="4">
        <v>75</v>
      </c>
      <c r="K36" s="4">
        <v>76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25.166666666666668</v>
      </c>
    </row>
    <row r="37" spans="2:16" x14ac:dyDescent="0.4">
      <c r="B37" s="6">
        <f t="shared" si="1"/>
        <v>29</v>
      </c>
      <c r="C37" s="17" t="str">
        <f>'[1]Table 9'!B32</f>
        <v>231U0235</v>
      </c>
      <c r="D37" s="51" t="str">
        <f>'[1]Table 9'!C32</f>
        <v>XOLO ANTELE LOURDES</v>
      </c>
      <c r="E37" s="51"/>
      <c r="F37" s="51"/>
      <c r="G37" s="51"/>
      <c r="H37" s="51"/>
      <c r="I37" s="51"/>
      <c r="J37" s="4">
        <v>80</v>
      </c>
      <c r="K37" s="4">
        <v>80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26.666666666666668</v>
      </c>
    </row>
    <row r="38" spans="2:16" x14ac:dyDescent="0.4">
      <c r="B38" s="6">
        <f t="shared" si="1"/>
        <v>30</v>
      </c>
      <c r="C38" s="17" t="str">
        <f>'[1]Table 9'!B33</f>
        <v>231U0204</v>
      </c>
      <c r="D38" s="51" t="str">
        <f>'[1]Table 9'!C33</f>
        <v>ZEA CRUZ JOSHUA MARIANO</v>
      </c>
      <c r="E38" s="51"/>
      <c r="F38" s="51"/>
      <c r="G38" s="51"/>
      <c r="H38" s="51"/>
      <c r="I38" s="51"/>
      <c r="J38" s="4">
        <v>0</v>
      </c>
      <c r="K38" s="4">
        <v>75</v>
      </c>
      <c r="L38" s="4" t="s">
        <v>33</v>
      </c>
      <c r="M38" s="4">
        <v>0</v>
      </c>
      <c r="N38" s="4">
        <v>0</v>
      </c>
      <c r="O38" s="4">
        <v>0</v>
      </c>
      <c r="P38" s="10">
        <f t="shared" si="0"/>
        <v>12.5</v>
      </c>
    </row>
    <row r="39" spans="2:16" x14ac:dyDescent="0.4">
      <c r="B39" s="6"/>
      <c r="C39" s="3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10"/>
    </row>
    <row r="40" spans="2:16" x14ac:dyDescent="0.4">
      <c r="B40" s="16"/>
      <c r="C40" s="20"/>
      <c r="D40" s="29"/>
      <c r="E40" s="29"/>
      <c r="F40" s="29"/>
      <c r="G40" s="29"/>
      <c r="H40" s="29"/>
      <c r="I40" s="29"/>
      <c r="J40" s="18"/>
      <c r="K40" s="18"/>
      <c r="L40" s="18"/>
      <c r="M40" s="18"/>
      <c r="N40" s="18"/>
      <c r="O40" s="18"/>
      <c r="P40" s="19"/>
    </row>
    <row r="41" spans="2:16" x14ac:dyDescent="0.4">
      <c r="B41" s="16"/>
      <c r="C41" s="17"/>
      <c r="D41" s="30"/>
      <c r="E41" s="31"/>
      <c r="F41" s="31"/>
      <c r="G41" s="31"/>
      <c r="H41" s="31"/>
      <c r="I41" s="32"/>
      <c r="J41" s="17"/>
      <c r="K41" s="17"/>
      <c r="L41" s="17"/>
      <c r="M41" s="17"/>
      <c r="N41" s="17"/>
      <c r="O41" s="17"/>
      <c r="P41" s="19"/>
    </row>
    <row r="42" spans="2:16" x14ac:dyDescent="0.4">
      <c r="C42" s="28"/>
      <c r="D42" s="28"/>
      <c r="E42" s="1"/>
      <c r="H42" s="43" t="s">
        <v>18</v>
      </c>
      <c r="I42" s="43"/>
      <c r="J42" s="11">
        <f t="shared" ref="J42:O42" si="3">COUNTIF(J9:J41,"&gt;=70")</f>
        <v>22</v>
      </c>
      <c r="K42" s="11">
        <f t="shared" si="3"/>
        <v>30</v>
      </c>
      <c r="L42" s="11">
        <f t="shared" si="3"/>
        <v>4</v>
      </c>
      <c r="M42" s="11">
        <f t="shared" si="3"/>
        <v>0</v>
      </c>
      <c r="N42" s="11">
        <f t="shared" si="3"/>
        <v>0</v>
      </c>
      <c r="O42" s="11">
        <f t="shared" si="3"/>
        <v>0</v>
      </c>
      <c r="P42" s="15">
        <f>COUNTIF(P9:P39,"&gt;=70")</f>
        <v>0</v>
      </c>
    </row>
    <row r="43" spans="2:16" x14ac:dyDescent="0.4">
      <c r="C43" s="28"/>
      <c r="D43" s="28"/>
      <c r="E43" s="8"/>
      <c r="H43" s="39" t="s">
        <v>19</v>
      </c>
      <c r="I43" s="39"/>
      <c r="J43" s="12">
        <f t="shared" ref="J43:P43" si="4">COUNTIF(J9:J41,"&lt;70")</f>
        <v>8</v>
      </c>
      <c r="K43" s="12">
        <f t="shared" si="4"/>
        <v>0</v>
      </c>
      <c r="L43" s="12">
        <f t="shared" si="4"/>
        <v>23</v>
      </c>
      <c r="M43" s="12">
        <f t="shared" si="4"/>
        <v>30</v>
      </c>
      <c r="N43" s="12">
        <f t="shared" si="4"/>
        <v>30</v>
      </c>
      <c r="O43" s="12">
        <f t="shared" si="4"/>
        <v>30</v>
      </c>
      <c r="P43" s="12">
        <f t="shared" si="4"/>
        <v>30</v>
      </c>
    </row>
    <row r="44" spans="2:16" x14ac:dyDescent="0.4">
      <c r="C44" s="28"/>
      <c r="D44" s="28"/>
      <c r="E44" s="28"/>
      <c r="H44" s="39" t="s">
        <v>20</v>
      </c>
      <c r="I44" s="39"/>
      <c r="J44" s="12">
        <f t="shared" ref="J44:P44" si="5">COUNT(J9:J41)</f>
        <v>30</v>
      </c>
      <c r="K44" s="12">
        <f t="shared" si="5"/>
        <v>30</v>
      </c>
      <c r="L44" s="12">
        <f t="shared" si="5"/>
        <v>27</v>
      </c>
      <c r="M44" s="12">
        <f t="shared" si="5"/>
        <v>30</v>
      </c>
      <c r="N44" s="12">
        <f t="shared" si="5"/>
        <v>30</v>
      </c>
      <c r="O44" s="12">
        <f t="shared" si="5"/>
        <v>30</v>
      </c>
      <c r="P44" s="12">
        <f t="shared" si="5"/>
        <v>30</v>
      </c>
    </row>
    <row r="45" spans="2:16" x14ac:dyDescent="0.4">
      <c r="C45" s="28"/>
      <c r="D45" s="28"/>
      <c r="E45" s="1"/>
      <c r="H45" s="40" t="s">
        <v>15</v>
      </c>
      <c r="I45" s="40"/>
      <c r="J45" s="13">
        <f>J42/J44</f>
        <v>0.73333333333333328</v>
      </c>
      <c r="K45" s="14">
        <f t="shared" ref="K45:P45" si="6">K42/K44</f>
        <v>1</v>
      </c>
      <c r="L45" s="14">
        <f t="shared" si="6"/>
        <v>0.14814814814814814</v>
      </c>
      <c r="M45" s="14">
        <f t="shared" si="6"/>
        <v>0</v>
      </c>
      <c r="N45" s="14">
        <f t="shared" si="6"/>
        <v>0</v>
      </c>
      <c r="O45" s="14">
        <f t="shared" si="6"/>
        <v>0</v>
      </c>
      <c r="P45" s="14">
        <f t="shared" si="6"/>
        <v>0</v>
      </c>
    </row>
    <row r="46" spans="2:16" x14ac:dyDescent="0.4">
      <c r="C46" s="28"/>
      <c r="D46" s="28"/>
      <c r="E46" s="1"/>
      <c r="H46" s="40" t="s">
        <v>16</v>
      </c>
      <c r="I46" s="40"/>
      <c r="J46" s="13">
        <f>J43/J44</f>
        <v>0.26666666666666666</v>
      </c>
      <c r="K46" s="13">
        <f t="shared" ref="K46:P46" si="7">K43/K44</f>
        <v>0</v>
      </c>
      <c r="L46" s="14">
        <f t="shared" si="7"/>
        <v>0.85185185185185186</v>
      </c>
      <c r="M46" s="14">
        <f t="shared" si="7"/>
        <v>1</v>
      </c>
      <c r="N46" s="14">
        <f t="shared" si="7"/>
        <v>1</v>
      </c>
      <c r="O46" s="14">
        <f t="shared" si="7"/>
        <v>1</v>
      </c>
      <c r="P46" s="14">
        <f t="shared" si="7"/>
        <v>1</v>
      </c>
    </row>
    <row r="47" spans="2:16" x14ac:dyDescent="0.4">
      <c r="C47" s="28"/>
      <c r="D47" s="28"/>
      <c r="E47" s="8"/>
    </row>
    <row r="48" spans="2:16" x14ac:dyDescent="0.4">
      <c r="C48" s="1"/>
      <c r="D48" s="1"/>
      <c r="E48" s="8"/>
    </row>
    <row r="49" spans="3:15" x14ac:dyDescent="0.4">
      <c r="C49" s="1"/>
      <c r="D49" s="1"/>
      <c r="E49" s="8"/>
    </row>
    <row r="50" spans="3:15" x14ac:dyDescent="0.4">
      <c r="C50" s="1"/>
      <c r="D50" s="1"/>
      <c r="E50" s="8"/>
    </row>
    <row r="51" spans="3:15" x14ac:dyDescent="0.4">
      <c r="J51" s="42"/>
      <c r="K51" s="42"/>
      <c r="L51" s="42"/>
      <c r="M51" s="42"/>
      <c r="N51" s="42"/>
      <c r="O51" s="42"/>
    </row>
    <row r="52" spans="3:15" x14ac:dyDescent="0.4">
      <c r="J52" s="38" t="s">
        <v>17</v>
      </c>
      <c r="K52" s="38"/>
      <c r="L52" s="38"/>
      <c r="M52" s="38"/>
      <c r="N52" s="38"/>
      <c r="O52" s="38"/>
    </row>
  </sheetData>
  <mergeCells count="55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C42:D42"/>
    <mergeCell ref="H42:I42"/>
    <mergeCell ref="C43:D43"/>
    <mergeCell ref="H43:I43"/>
    <mergeCell ref="C44:E44"/>
    <mergeCell ref="H44:I44"/>
    <mergeCell ref="C45:D45"/>
    <mergeCell ref="H45:I45"/>
    <mergeCell ref="C46:D46"/>
    <mergeCell ref="H46:I46"/>
    <mergeCell ref="C47:D47"/>
    <mergeCell ref="J51:O51"/>
    <mergeCell ref="J52:O5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P39"/>
  <sheetViews>
    <sheetView zoomScale="140" zoomScaleNormal="140" workbookViewId="0">
      <selection activeCell="L12" sqref="L1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25</v>
      </c>
      <c r="E4" s="34"/>
      <c r="F4" s="34"/>
      <c r="G4" s="34"/>
      <c r="I4" t="s">
        <v>1</v>
      </c>
      <c r="J4" s="35" t="s">
        <v>26</v>
      </c>
      <c r="K4" s="35"/>
      <c r="M4" t="s">
        <v>2</v>
      </c>
      <c r="N4" s="37">
        <v>45258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28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3'!B4</f>
        <v>221U0413</v>
      </c>
      <c r="D9" s="25" t="str">
        <f>'[1]Table 3'!C4</f>
        <v>ALEMAN PRIETO GENESIS MILAGROS</v>
      </c>
      <c r="E9" s="26"/>
      <c r="F9" s="26"/>
      <c r="G9" s="26"/>
      <c r="H9" s="26"/>
      <c r="I9" s="27"/>
      <c r="J9" s="4">
        <v>75</v>
      </c>
      <c r="K9" s="4">
        <v>80</v>
      </c>
      <c r="L9" s="4">
        <v>85</v>
      </c>
      <c r="M9" s="4">
        <v>0</v>
      </c>
      <c r="N9" s="4">
        <v>0</v>
      </c>
      <c r="O9" s="10">
        <f t="shared" ref="O9:O22" si="0">SUM(J9:N9)/5</f>
        <v>48</v>
      </c>
    </row>
    <row r="10" spans="2:16" x14ac:dyDescent="0.4">
      <c r="B10" s="6">
        <f>B9+1</f>
        <v>2</v>
      </c>
      <c r="C10" s="6" t="str">
        <f>'[1]Table 3'!B5</f>
        <v>221U0415</v>
      </c>
      <c r="D10" s="25" t="str">
        <f>'[1]Table 3'!C5</f>
        <v>ARRES XOLO ARLETTE DEL CARMEN</v>
      </c>
      <c r="E10" s="26"/>
      <c r="F10" s="26"/>
      <c r="G10" s="26"/>
      <c r="H10" s="26"/>
      <c r="I10" s="27"/>
      <c r="J10" s="4">
        <v>75</v>
      </c>
      <c r="K10" s="4">
        <v>80</v>
      </c>
      <c r="L10" s="4">
        <v>70</v>
      </c>
      <c r="M10" s="4">
        <v>0</v>
      </c>
      <c r="N10" s="4">
        <v>0</v>
      </c>
      <c r="O10" s="10">
        <f t="shared" si="0"/>
        <v>45</v>
      </c>
    </row>
    <row r="11" spans="2:16" x14ac:dyDescent="0.4">
      <c r="B11" s="6">
        <f t="shared" ref="B11:B26" si="1">B10+1</f>
        <v>3</v>
      </c>
      <c r="C11" s="6" t="str">
        <f>'[1]Table 3'!B6</f>
        <v>221U0416</v>
      </c>
      <c r="D11" s="25" t="str">
        <f>'[1]Table 3'!C6</f>
        <v>AZAMAR AZAMAR ANA LIZZET</v>
      </c>
      <c r="E11" s="26"/>
      <c r="F11" s="26"/>
      <c r="G11" s="26"/>
      <c r="H11" s="26"/>
      <c r="I11" s="27"/>
      <c r="J11" s="4">
        <v>85</v>
      </c>
      <c r="K11" s="4">
        <v>80</v>
      </c>
      <c r="L11" s="4">
        <v>80</v>
      </c>
      <c r="M11" s="4">
        <v>0</v>
      </c>
      <c r="N11" s="4">
        <v>0</v>
      </c>
      <c r="O11" s="10">
        <f t="shared" si="0"/>
        <v>49</v>
      </c>
    </row>
    <row r="12" spans="2:16" x14ac:dyDescent="0.4">
      <c r="B12" s="6">
        <f t="shared" si="1"/>
        <v>4</v>
      </c>
      <c r="C12" s="6" t="str">
        <f>'[1]Table 3'!B7</f>
        <v>221U0420</v>
      </c>
      <c r="D12" s="25" t="str">
        <f>'[1]Table 3'!C7</f>
        <v>BAXIN SANCHEZ RAMSES DE JESUS</v>
      </c>
      <c r="E12" s="26"/>
      <c r="F12" s="26"/>
      <c r="G12" s="26"/>
      <c r="H12" s="26"/>
      <c r="I12" s="27"/>
      <c r="J12" s="4">
        <v>70</v>
      </c>
      <c r="K12" s="4">
        <v>75</v>
      </c>
      <c r="L12" s="4">
        <v>75</v>
      </c>
      <c r="M12" s="4">
        <v>0</v>
      </c>
      <c r="N12" s="4">
        <v>0</v>
      </c>
      <c r="O12" s="10">
        <f t="shared" si="0"/>
        <v>44</v>
      </c>
    </row>
    <row r="13" spans="2:16" x14ac:dyDescent="0.4">
      <c r="B13" s="6">
        <f t="shared" si="1"/>
        <v>5</v>
      </c>
      <c r="C13" s="6" t="str">
        <f>'[1]Table 3'!B8</f>
        <v>221U0424</v>
      </c>
      <c r="D13" s="25" t="str">
        <f>'[1]Table 3'!C8</f>
        <v>BUSTAMANTE MEZO ALEXIS NOE</v>
      </c>
      <c r="E13" s="26"/>
      <c r="F13" s="26"/>
      <c r="G13" s="26"/>
      <c r="H13" s="26"/>
      <c r="I13" s="27"/>
      <c r="J13" s="4">
        <v>85</v>
      </c>
      <c r="K13" s="4">
        <v>85</v>
      </c>
      <c r="L13" s="4">
        <v>80</v>
      </c>
      <c r="M13" s="4">
        <v>0</v>
      </c>
      <c r="N13" s="4">
        <v>0</v>
      </c>
      <c r="O13" s="10">
        <f t="shared" si="0"/>
        <v>50</v>
      </c>
    </row>
    <row r="14" spans="2:16" x14ac:dyDescent="0.4">
      <c r="B14" s="6">
        <f t="shared" si="1"/>
        <v>6</v>
      </c>
      <c r="C14" s="6" t="str">
        <f>'[1]Table 3'!B9</f>
        <v>221U0490</v>
      </c>
      <c r="D14" s="25" t="str">
        <f>'[1]Table 3'!C9</f>
        <v>CAMPOS ALVAREZ ESTEFANIA</v>
      </c>
      <c r="E14" s="26"/>
      <c r="F14" s="26"/>
      <c r="G14" s="26"/>
      <c r="H14" s="26"/>
      <c r="I14" s="27"/>
      <c r="J14" s="4">
        <v>86</v>
      </c>
      <c r="K14" s="4">
        <v>90</v>
      </c>
      <c r="L14" s="4">
        <v>87</v>
      </c>
      <c r="M14" s="4">
        <v>0</v>
      </c>
      <c r="N14" s="4">
        <v>0</v>
      </c>
      <c r="O14" s="10">
        <f t="shared" si="0"/>
        <v>52.6</v>
      </c>
    </row>
    <row r="15" spans="2:16" x14ac:dyDescent="0.4">
      <c r="B15" s="6">
        <f t="shared" si="1"/>
        <v>7</v>
      </c>
      <c r="C15" s="6" t="str">
        <f>'[1]Table 3'!B10</f>
        <v>221U0489</v>
      </c>
      <c r="D15" s="25" t="str">
        <f>'[1]Table 3'!C10</f>
        <v>CATEMAXCA SIXTEGA FERNANDA GUADALUPE</v>
      </c>
      <c r="E15" s="26"/>
      <c r="F15" s="26"/>
      <c r="G15" s="26"/>
      <c r="H15" s="26"/>
      <c r="I15" s="27"/>
      <c r="J15" s="4">
        <v>75</v>
      </c>
      <c r="K15" s="4">
        <v>80</v>
      </c>
      <c r="L15" s="4">
        <v>75</v>
      </c>
      <c r="M15" s="4">
        <v>0</v>
      </c>
      <c r="N15" s="4">
        <v>0</v>
      </c>
      <c r="O15" s="10">
        <f t="shared" si="0"/>
        <v>46</v>
      </c>
    </row>
    <row r="16" spans="2:16" x14ac:dyDescent="0.4">
      <c r="B16" s="6">
        <f t="shared" si="1"/>
        <v>8</v>
      </c>
      <c r="C16" s="6" t="str">
        <f>'[1]Table 3'!B11</f>
        <v>221U0432</v>
      </c>
      <c r="D16" s="25" t="str">
        <f>'[1]Table 3'!C11</f>
        <v>CHIPOL PUCHETA KENIA LISBETH</v>
      </c>
      <c r="E16" s="26"/>
      <c r="F16" s="26"/>
      <c r="G16" s="26"/>
      <c r="H16" s="26"/>
      <c r="I16" s="27"/>
      <c r="J16" s="4">
        <v>70</v>
      </c>
      <c r="K16" s="4">
        <v>75</v>
      </c>
      <c r="L16" s="4">
        <v>80</v>
      </c>
      <c r="M16" s="4">
        <v>0</v>
      </c>
      <c r="N16" s="4">
        <v>0</v>
      </c>
      <c r="O16" s="10">
        <f t="shared" si="0"/>
        <v>45</v>
      </c>
    </row>
    <row r="17" spans="2:15" x14ac:dyDescent="0.4">
      <c r="B17" s="6">
        <f t="shared" si="1"/>
        <v>9</v>
      </c>
      <c r="C17" s="6" t="str">
        <f>'[1]Table 3'!B12</f>
        <v>221U0440</v>
      </c>
      <c r="D17" s="25" t="str">
        <f>'[1]Table 3'!C12</f>
        <v>CRUZ COTO KEVIN IMANOL</v>
      </c>
      <c r="E17" s="26"/>
      <c r="F17" s="26"/>
      <c r="G17" s="26"/>
      <c r="H17" s="26"/>
      <c r="I17" s="27"/>
      <c r="J17" s="4">
        <v>83</v>
      </c>
      <c r="K17" s="4">
        <v>85</v>
      </c>
      <c r="L17" s="4">
        <v>80</v>
      </c>
      <c r="M17" s="4">
        <v>0</v>
      </c>
      <c r="N17" s="4">
        <v>0</v>
      </c>
      <c r="O17" s="10">
        <f t="shared" si="0"/>
        <v>49.6</v>
      </c>
    </row>
    <row r="18" spans="2:15" x14ac:dyDescent="0.4">
      <c r="B18" s="6">
        <f t="shared" si="1"/>
        <v>10</v>
      </c>
      <c r="C18" s="6" t="str">
        <f>'[1]Table 3'!B13</f>
        <v>221U0454</v>
      </c>
      <c r="D18" s="25" t="str">
        <f>'[1]Table 3'!C13</f>
        <v>IXTEPAN CHIPOL CESAR SAUL</v>
      </c>
      <c r="E18" s="26"/>
      <c r="F18" s="26"/>
      <c r="G18" s="26"/>
      <c r="H18" s="26"/>
      <c r="I18" s="27"/>
      <c r="J18" s="4">
        <v>70</v>
      </c>
      <c r="K18" s="4">
        <v>75</v>
      </c>
      <c r="L18" s="4">
        <v>70</v>
      </c>
      <c r="M18" s="4">
        <v>0</v>
      </c>
      <c r="N18" s="4">
        <v>0</v>
      </c>
      <c r="O18" s="10">
        <f t="shared" si="0"/>
        <v>43</v>
      </c>
    </row>
    <row r="19" spans="2:15" x14ac:dyDescent="0.4">
      <c r="B19" s="6">
        <f t="shared" si="1"/>
        <v>11</v>
      </c>
      <c r="C19" s="6" t="str">
        <f>'[1]Table 3'!B14</f>
        <v>221U0460</v>
      </c>
      <c r="D19" s="25" t="str">
        <f>'[1]Table 3'!C14</f>
        <v>MENDOZA IGNOT HANNIA ITZEL</v>
      </c>
      <c r="E19" s="26"/>
      <c r="F19" s="26"/>
      <c r="G19" s="26"/>
      <c r="H19" s="26"/>
      <c r="I19" s="27"/>
      <c r="J19" s="4">
        <v>76</v>
      </c>
      <c r="K19" s="4">
        <v>80</v>
      </c>
      <c r="L19" s="4">
        <v>75</v>
      </c>
      <c r="M19" s="4">
        <v>0</v>
      </c>
      <c r="N19" s="4">
        <v>0</v>
      </c>
      <c r="O19" s="10">
        <f t="shared" si="0"/>
        <v>46.2</v>
      </c>
    </row>
    <row r="20" spans="2:15" x14ac:dyDescent="0.4">
      <c r="B20" s="6">
        <f t="shared" si="1"/>
        <v>12</v>
      </c>
      <c r="C20" s="6" t="str">
        <f>'[1]Table 3'!B15</f>
        <v>221U0768</v>
      </c>
      <c r="D20" s="25" t="str">
        <f>'[1]Table 3'!C15</f>
        <v>MONTALVO GRACIA MIRANDA</v>
      </c>
      <c r="E20" s="26"/>
      <c r="F20" s="26"/>
      <c r="G20" s="26"/>
      <c r="H20" s="26"/>
      <c r="I20" s="27"/>
      <c r="J20" s="4">
        <v>77</v>
      </c>
      <c r="K20" s="4">
        <v>80</v>
      </c>
      <c r="L20" s="4">
        <v>80</v>
      </c>
      <c r="M20" s="4">
        <v>0</v>
      </c>
      <c r="N20" s="4">
        <v>0</v>
      </c>
      <c r="O20" s="10">
        <f t="shared" si="0"/>
        <v>47.4</v>
      </c>
    </row>
    <row r="21" spans="2:15" x14ac:dyDescent="0.4">
      <c r="B21" s="6">
        <f t="shared" si="1"/>
        <v>13</v>
      </c>
      <c r="C21" s="6" t="str">
        <f>'[1]Table 3'!B16</f>
        <v>211U0672</v>
      </c>
      <c r="D21" s="25" t="str">
        <f>'[1]Table 3'!C16</f>
        <v>OJEDA LUA ALBERTO</v>
      </c>
      <c r="E21" s="26"/>
      <c r="F21" s="26"/>
      <c r="G21" s="26"/>
      <c r="H21" s="26"/>
      <c r="I21" s="27"/>
      <c r="J21" s="4">
        <v>75</v>
      </c>
      <c r="K21" s="4">
        <v>80</v>
      </c>
      <c r="L21" s="4">
        <v>80</v>
      </c>
      <c r="M21" s="4">
        <v>0</v>
      </c>
      <c r="N21" s="4">
        <v>0</v>
      </c>
      <c r="O21" s="10">
        <f t="shared" si="0"/>
        <v>47</v>
      </c>
    </row>
    <row r="22" spans="2:15" x14ac:dyDescent="0.4">
      <c r="B22" s="6">
        <f t="shared" si="1"/>
        <v>14</v>
      </c>
      <c r="C22" s="6" t="str">
        <f>'[1]Table 3'!B17</f>
        <v>221U0464</v>
      </c>
      <c r="D22" s="25" t="str">
        <f>'[1]Table 3'!C17</f>
        <v>PASCUAL MIXTEGA IRAÍS YAMILET</v>
      </c>
      <c r="E22" s="26"/>
      <c r="F22" s="26"/>
      <c r="G22" s="26"/>
      <c r="H22" s="26"/>
      <c r="I22" s="27"/>
      <c r="J22" s="4">
        <v>85</v>
      </c>
      <c r="K22" s="4">
        <v>85</v>
      </c>
      <c r="L22" s="4">
        <v>85</v>
      </c>
      <c r="M22" s="4">
        <v>0</v>
      </c>
      <c r="N22" s="4">
        <v>0</v>
      </c>
      <c r="O22" s="10">
        <f t="shared" si="0"/>
        <v>51</v>
      </c>
    </row>
    <row r="23" spans="2:15" x14ac:dyDescent="0.4">
      <c r="B23" s="6">
        <f t="shared" si="1"/>
        <v>15</v>
      </c>
      <c r="C23" s="6" t="str">
        <f>'[1]Table 3'!B18</f>
        <v>221U0465</v>
      </c>
      <c r="D23" s="25" t="str">
        <f>'[1]Table 3'!C18</f>
        <v>PIXTA IXBA AMAYRANI</v>
      </c>
      <c r="E23" s="26"/>
      <c r="F23" s="26"/>
      <c r="G23" s="26"/>
      <c r="H23" s="26"/>
      <c r="I23" s="27"/>
      <c r="J23" s="4">
        <v>75</v>
      </c>
      <c r="K23" s="4">
        <v>80</v>
      </c>
      <c r="L23" s="4">
        <v>85</v>
      </c>
      <c r="M23" s="4">
        <v>0</v>
      </c>
      <c r="N23" s="4">
        <v>0</v>
      </c>
      <c r="O23" s="10">
        <f t="shared" ref="O23:O26" si="2">SUM(J23:N23)/5</f>
        <v>48</v>
      </c>
    </row>
    <row r="24" spans="2:15" x14ac:dyDescent="0.4">
      <c r="B24" s="6">
        <f t="shared" si="1"/>
        <v>16</v>
      </c>
      <c r="C24" s="6" t="str">
        <f>'[1]Table 3'!B19</f>
        <v>221U0471</v>
      </c>
      <c r="D24" s="25" t="str">
        <f>'[1]Table 3'!C19</f>
        <v>SEBA IXTEPAN ELIZABETH</v>
      </c>
      <c r="E24" s="26"/>
      <c r="F24" s="26"/>
      <c r="G24" s="26"/>
      <c r="H24" s="26"/>
      <c r="I24" s="27"/>
      <c r="J24" s="4">
        <v>100</v>
      </c>
      <c r="K24" s="4">
        <v>95</v>
      </c>
      <c r="L24" s="4">
        <v>95</v>
      </c>
      <c r="M24" s="4">
        <v>0</v>
      </c>
      <c r="N24" s="4">
        <v>0</v>
      </c>
      <c r="O24" s="10">
        <f t="shared" si="2"/>
        <v>58</v>
      </c>
    </row>
    <row r="25" spans="2:15" x14ac:dyDescent="0.4">
      <c r="B25" s="6">
        <f t="shared" si="1"/>
        <v>17</v>
      </c>
      <c r="C25" s="6" t="str">
        <f>'[1]Table 3'!B20</f>
        <v>221U0473</v>
      </c>
      <c r="D25" s="25" t="str">
        <f>'[1]Table 3'!C20</f>
        <v>TAXILAGA ARENAL DIANA MARÍA</v>
      </c>
      <c r="E25" s="26"/>
      <c r="F25" s="26"/>
      <c r="G25" s="26"/>
      <c r="H25" s="26"/>
      <c r="I25" s="27"/>
      <c r="J25" s="4">
        <v>80</v>
      </c>
      <c r="K25" s="4">
        <v>89</v>
      </c>
      <c r="L25" s="4">
        <v>85</v>
      </c>
      <c r="M25" s="4">
        <v>0</v>
      </c>
      <c r="N25" s="4">
        <v>0</v>
      </c>
      <c r="O25" s="10">
        <f t="shared" si="2"/>
        <v>50.8</v>
      </c>
    </row>
    <row r="26" spans="2:15" x14ac:dyDescent="0.4">
      <c r="B26" s="6">
        <f t="shared" si="1"/>
        <v>18</v>
      </c>
      <c r="C26" s="6" t="str">
        <f>'[1]Table 3'!B21</f>
        <v>221U0483</v>
      </c>
      <c r="D26" s="25" t="str">
        <f>'[1]Table 3'!C21</f>
        <v>VERGARA POLITO ROBERTO</v>
      </c>
      <c r="E26" s="26"/>
      <c r="F26" s="26"/>
      <c r="G26" s="26"/>
      <c r="H26" s="26"/>
      <c r="I26" s="27"/>
      <c r="J26" s="4">
        <v>80</v>
      </c>
      <c r="K26" s="4">
        <v>80</v>
      </c>
      <c r="L26" s="4">
        <v>83</v>
      </c>
      <c r="M26" s="4">
        <v>0</v>
      </c>
      <c r="N26" s="4">
        <v>0</v>
      </c>
      <c r="O26" s="10">
        <f t="shared" si="2"/>
        <v>48.6</v>
      </c>
    </row>
    <row r="27" spans="2:15" x14ac:dyDescent="0.4">
      <c r="B27" s="16"/>
      <c r="C27" s="20"/>
      <c r="D27" s="29"/>
      <c r="E27" s="29"/>
      <c r="F27" s="29"/>
      <c r="G27" s="29"/>
      <c r="H27" s="29"/>
      <c r="I27" s="29"/>
      <c r="J27" s="18"/>
      <c r="K27" s="18"/>
      <c r="L27" s="18"/>
      <c r="M27" s="18"/>
      <c r="N27" s="18"/>
      <c r="O27" s="19"/>
    </row>
    <row r="28" spans="2:15" x14ac:dyDescent="0.4">
      <c r="B28" s="16"/>
      <c r="C28" s="17"/>
      <c r="D28" s="30"/>
      <c r="E28" s="31"/>
      <c r="F28" s="31"/>
      <c r="G28" s="31"/>
      <c r="H28" s="31"/>
      <c r="I28" s="32"/>
      <c r="J28" s="17"/>
      <c r="K28" s="17"/>
      <c r="L28" s="17"/>
      <c r="M28" s="17"/>
      <c r="N28" s="17"/>
      <c r="O28" s="19"/>
    </row>
    <row r="29" spans="2:15" x14ac:dyDescent="0.4">
      <c r="C29" s="28"/>
      <c r="D29" s="28"/>
      <c r="E29" s="1"/>
      <c r="H29" s="43" t="s">
        <v>18</v>
      </c>
      <c r="I29" s="43"/>
      <c r="J29" s="11">
        <f>COUNTIF(J9:J28,"&gt;=70")</f>
        <v>18</v>
      </c>
      <c r="K29" s="11">
        <f>COUNTIF(K9:K28,"&gt;=70")</f>
        <v>18</v>
      </c>
      <c r="L29" s="11">
        <f>COUNTIF(L9:L28,"&gt;=70")</f>
        <v>18</v>
      </c>
      <c r="M29" s="11">
        <f>COUNTIF(M9:M28,"&gt;=70")</f>
        <v>0</v>
      </c>
      <c r="N29" s="11">
        <f>COUNTIF(N9:N28,"&gt;=70")</f>
        <v>0</v>
      </c>
      <c r="O29" s="15">
        <f>COUNTIF(O9:O22,"&gt;=70")</f>
        <v>0</v>
      </c>
    </row>
    <row r="30" spans="2:15" x14ac:dyDescent="0.4">
      <c r="C30" s="28"/>
      <c r="D30" s="28"/>
      <c r="E30" s="8"/>
      <c r="H30" s="39" t="s">
        <v>19</v>
      </c>
      <c r="I30" s="39"/>
      <c r="J30" s="12">
        <f t="shared" ref="J30:O30" si="3">COUNTIF(J9:J28,"&lt;70")</f>
        <v>0</v>
      </c>
      <c r="K30" s="12">
        <f t="shared" si="3"/>
        <v>0</v>
      </c>
      <c r="L30" s="12">
        <f t="shared" si="3"/>
        <v>0</v>
      </c>
      <c r="M30" s="12">
        <f t="shared" si="3"/>
        <v>18</v>
      </c>
      <c r="N30" s="12">
        <f t="shared" si="3"/>
        <v>18</v>
      </c>
      <c r="O30" s="12">
        <f t="shared" si="3"/>
        <v>18</v>
      </c>
    </row>
    <row r="31" spans="2:15" x14ac:dyDescent="0.4">
      <c r="C31" s="28"/>
      <c r="D31" s="28"/>
      <c r="E31" s="28"/>
      <c r="H31" s="39" t="s">
        <v>20</v>
      </c>
      <c r="I31" s="39"/>
      <c r="J31" s="12">
        <f t="shared" ref="J31:O31" si="4">COUNT(J9:J28)</f>
        <v>18</v>
      </c>
      <c r="K31" s="12">
        <f t="shared" si="4"/>
        <v>18</v>
      </c>
      <c r="L31" s="12">
        <f t="shared" si="4"/>
        <v>18</v>
      </c>
      <c r="M31" s="12">
        <f t="shared" si="4"/>
        <v>18</v>
      </c>
      <c r="N31" s="12">
        <f t="shared" si="4"/>
        <v>18</v>
      </c>
      <c r="O31" s="12">
        <f t="shared" si="4"/>
        <v>18</v>
      </c>
    </row>
    <row r="32" spans="2:15" x14ac:dyDescent="0.4">
      <c r="C32" s="28"/>
      <c r="D32" s="28"/>
      <c r="E32" s="1"/>
      <c r="H32" s="40" t="s">
        <v>15</v>
      </c>
      <c r="I32" s="40"/>
      <c r="J32" s="13">
        <f>J29/J31</f>
        <v>1</v>
      </c>
      <c r="K32" s="14">
        <f t="shared" ref="K32:O32" si="5">K29/K31</f>
        <v>1</v>
      </c>
      <c r="L32" s="14">
        <f t="shared" si="5"/>
        <v>1</v>
      </c>
      <c r="M32" s="14">
        <f t="shared" si="5"/>
        <v>0</v>
      </c>
      <c r="N32" s="14">
        <f t="shared" si="5"/>
        <v>0</v>
      </c>
      <c r="O32" s="14">
        <f t="shared" si="5"/>
        <v>0</v>
      </c>
    </row>
    <row r="33" spans="3:15" x14ac:dyDescent="0.4">
      <c r="C33" s="28"/>
      <c r="D33" s="28"/>
      <c r="E33" s="1"/>
      <c r="H33" s="40" t="s">
        <v>16</v>
      </c>
      <c r="I33" s="40"/>
      <c r="J33" s="13">
        <f>J30/J31</f>
        <v>0</v>
      </c>
      <c r="K33" s="13">
        <f t="shared" ref="K33:O33" si="6">K30/K31</f>
        <v>0</v>
      </c>
      <c r="L33" s="14">
        <f t="shared" si="6"/>
        <v>0</v>
      </c>
      <c r="M33" s="14">
        <f t="shared" si="6"/>
        <v>1</v>
      </c>
      <c r="N33" s="14">
        <f t="shared" si="6"/>
        <v>1</v>
      </c>
      <c r="O33" s="14">
        <f t="shared" si="6"/>
        <v>1</v>
      </c>
    </row>
    <row r="34" spans="3:15" x14ac:dyDescent="0.4">
      <c r="C34" s="28"/>
      <c r="D34" s="28"/>
      <c r="E34" s="8"/>
    </row>
    <row r="35" spans="3:15" x14ac:dyDescent="0.4">
      <c r="C35" s="1"/>
      <c r="D35" s="1"/>
      <c r="E35" s="8"/>
    </row>
    <row r="36" spans="3:15" x14ac:dyDescent="0.4">
      <c r="C36" s="1"/>
      <c r="D36" s="1"/>
      <c r="E36" s="8"/>
    </row>
    <row r="37" spans="3:15" x14ac:dyDescent="0.4">
      <c r="C37" s="1"/>
      <c r="D37" s="1"/>
      <c r="E37" s="8"/>
    </row>
    <row r="38" spans="3:15" x14ac:dyDescent="0.4">
      <c r="J38" s="42"/>
      <c r="K38" s="42"/>
      <c r="L38" s="42"/>
      <c r="M38" s="42"/>
      <c r="N38" s="42"/>
    </row>
    <row r="39" spans="3:15" x14ac:dyDescent="0.4">
      <c r="J39" s="38" t="s">
        <v>17</v>
      </c>
      <c r="K39" s="38"/>
      <c r="L39" s="38"/>
      <c r="M39" s="38"/>
      <c r="N39" s="38"/>
    </row>
  </sheetData>
  <mergeCells count="42"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30:D30"/>
    <mergeCell ref="H30:I30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C29:D29"/>
    <mergeCell ref="H29:I29"/>
    <mergeCell ref="C34:D34"/>
    <mergeCell ref="J38:N38"/>
    <mergeCell ref="J39:N39"/>
    <mergeCell ref="C31:E31"/>
    <mergeCell ref="H31:I31"/>
    <mergeCell ref="C32:D32"/>
    <mergeCell ref="H32:I32"/>
    <mergeCell ref="C33:D33"/>
    <mergeCell ref="H33:I3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F6A-B32B-4683-AD89-E1A0E45148B0}">
  <dimension ref="B2:P50"/>
  <sheetViews>
    <sheetView zoomScale="134" zoomScaleNormal="134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29</v>
      </c>
      <c r="E4" s="34"/>
      <c r="F4" s="34"/>
      <c r="G4" s="34"/>
      <c r="I4" t="s">
        <v>1</v>
      </c>
      <c r="J4" s="35" t="s">
        <v>30</v>
      </c>
      <c r="K4" s="35"/>
      <c r="M4" t="s">
        <v>2</v>
      </c>
      <c r="N4" s="37">
        <v>45258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6'!B4</f>
        <v>231U0265</v>
      </c>
      <c r="D9" s="25" t="str">
        <f>'[1]Table 6'!C4</f>
        <v>ALCUDIA BERNAL FATIMA</v>
      </c>
      <c r="E9" s="26"/>
      <c r="F9" s="26"/>
      <c r="G9" s="26"/>
      <c r="H9" s="26"/>
      <c r="I9" s="27"/>
      <c r="J9" s="4">
        <v>90</v>
      </c>
      <c r="K9" s="4">
        <v>87</v>
      </c>
      <c r="L9" s="4">
        <v>85</v>
      </c>
      <c r="M9" s="4">
        <v>0</v>
      </c>
      <c r="N9" s="4">
        <v>0</v>
      </c>
      <c r="O9" s="10">
        <f t="shared" ref="O9:O30" si="0">SUM(J9:N9)/5</f>
        <v>52.4</v>
      </c>
    </row>
    <row r="10" spans="2:16" x14ac:dyDescent="0.4">
      <c r="B10" s="6">
        <f>B9+1</f>
        <v>2</v>
      </c>
      <c r="C10" s="6" t="str">
        <f>'[1]Table 6'!B5</f>
        <v>231U0267</v>
      </c>
      <c r="D10" s="25" t="str">
        <f>'[1]Table 6'!C5</f>
        <v>APARICIO CRUZ CELESTE YAMILET</v>
      </c>
      <c r="E10" s="26"/>
      <c r="F10" s="26"/>
      <c r="G10" s="26"/>
      <c r="H10" s="26"/>
      <c r="I10" s="27"/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10">
        <f t="shared" si="0"/>
        <v>54</v>
      </c>
    </row>
    <row r="11" spans="2:16" x14ac:dyDescent="0.4">
      <c r="B11" s="6">
        <f t="shared" ref="B11:B30" si="1">B10+1</f>
        <v>3</v>
      </c>
      <c r="C11" s="6" t="str">
        <f>'[1]Table 6'!B6</f>
        <v>231U0269</v>
      </c>
      <c r="D11" s="50" t="str">
        <f>'[1]Table 6'!C6</f>
        <v>BALDERAS AMADOR GABRIELA DE LOS ANGELES</v>
      </c>
      <c r="E11" s="50"/>
      <c r="F11" s="50"/>
      <c r="G11" s="50"/>
      <c r="H11" s="50"/>
      <c r="I11" s="50"/>
      <c r="J11" s="4">
        <v>95</v>
      </c>
      <c r="K11" s="4">
        <v>95</v>
      </c>
      <c r="L11" s="4">
        <v>90</v>
      </c>
      <c r="M11" s="4">
        <v>0</v>
      </c>
      <c r="N11" s="4">
        <v>0</v>
      </c>
      <c r="O11" s="10">
        <f t="shared" si="0"/>
        <v>56</v>
      </c>
    </row>
    <row r="12" spans="2:16" x14ac:dyDescent="0.4">
      <c r="B12" s="6">
        <f t="shared" si="1"/>
        <v>4</v>
      </c>
      <c r="C12" s="6" t="str">
        <f>'[1]Table 6'!B7</f>
        <v>231U0273</v>
      </c>
      <c r="D12" s="50" t="str">
        <f>'[1]Table 6'!C7</f>
        <v>CAMPOS ALVAREZ ANA LIZBETH</v>
      </c>
      <c r="E12" s="50"/>
      <c r="F12" s="50"/>
      <c r="G12" s="50"/>
      <c r="H12" s="50"/>
      <c r="I12" s="50"/>
      <c r="J12" s="4">
        <v>95</v>
      </c>
      <c r="K12" s="4">
        <v>95</v>
      </c>
      <c r="L12" s="4">
        <v>90</v>
      </c>
      <c r="M12" s="4">
        <v>0</v>
      </c>
      <c r="N12" s="4">
        <v>0</v>
      </c>
      <c r="O12" s="10">
        <f t="shared" si="0"/>
        <v>56</v>
      </c>
    </row>
    <row r="13" spans="2:16" x14ac:dyDescent="0.4">
      <c r="B13" s="6">
        <f t="shared" si="1"/>
        <v>5</v>
      </c>
      <c r="C13" s="6" t="str">
        <f>'[1]Table 6'!B8</f>
        <v>231U0274</v>
      </c>
      <c r="D13" s="50" t="str">
        <f>'[1]Table 6'!C8</f>
        <v>CASTILLO GONZALEZ VALERIA</v>
      </c>
      <c r="E13" s="50"/>
      <c r="F13" s="50"/>
      <c r="G13" s="50"/>
      <c r="H13" s="50"/>
      <c r="I13" s="50"/>
      <c r="J13" s="4">
        <v>87</v>
      </c>
      <c r="K13" s="4">
        <v>87</v>
      </c>
      <c r="L13" s="4">
        <v>90</v>
      </c>
      <c r="M13" s="4">
        <v>0</v>
      </c>
      <c r="N13" s="4">
        <v>0</v>
      </c>
      <c r="O13" s="10">
        <f t="shared" si="0"/>
        <v>52.8</v>
      </c>
    </row>
    <row r="14" spans="2:16" x14ac:dyDescent="0.4">
      <c r="B14" s="6">
        <f t="shared" si="1"/>
        <v>6</v>
      </c>
      <c r="C14" s="6" t="str">
        <f>'[1]Table 6'!B9</f>
        <v>231U0278</v>
      </c>
      <c r="D14" s="50" t="str">
        <f>'[1]Table 6'!C9</f>
        <v>CHIGUIL ALVARO JUAN ALBERTO</v>
      </c>
      <c r="E14" s="50"/>
      <c r="F14" s="50"/>
      <c r="G14" s="50"/>
      <c r="H14" s="50"/>
      <c r="I14" s="50"/>
      <c r="J14" s="4">
        <v>90</v>
      </c>
      <c r="K14" s="4">
        <v>85</v>
      </c>
      <c r="L14" s="4">
        <v>86</v>
      </c>
      <c r="M14" s="4">
        <v>0</v>
      </c>
      <c r="N14" s="4">
        <v>0</v>
      </c>
      <c r="O14" s="10">
        <f t="shared" si="0"/>
        <v>52.2</v>
      </c>
    </row>
    <row r="15" spans="2:16" x14ac:dyDescent="0.4">
      <c r="B15" s="6">
        <f t="shared" si="1"/>
        <v>7</v>
      </c>
      <c r="C15" s="6" t="str">
        <f>'[1]Table 6'!B10</f>
        <v>231U0280</v>
      </c>
      <c r="D15" s="50" t="str">
        <f>'[1]Table 6'!C10</f>
        <v>COBAXIN GONZALEZ ABRIL</v>
      </c>
      <c r="E15" s="50"/>
      <c r="F15" s="50"/>
      <c r="G15" s="50"/>
      <c r="H15" s="50"/>
      <c r="I15" s="50"/>
      <c r="J15" s="4">
        <v>80</v>
      </c>
      <c r="K15" s="4">
        <v>86</v>
      </c>
      <c r="L15" s="4">
        <v>86</v>
      </c>
      <c r="M15" s="4">
        <v>0</v>
      </c>
      <c r="N15" s="4">
        <v>0</v>
      </c>
      <c r="O15" s="10">
        <f t="shared" si="0"/>
        <v>50.4</v>
      </c>
    </row>
    <row r="16" spans="2:16" x14ac:dyDescent="0.4">
      <c r="B16" s="6">
        <f t="shared" si="1"/>
        <v>8</v>
      </c>
      <c r="C16" s="6" t="str">
        <f>'[1]Table 6'!B11</f>
        <v>231U0281</v>
      </c>
      <c r="D16" s="50" t="str">
        <f>'[1]Table 6'!C11</f>
        <v>COYOLT ZACARIAS DANA MICHELLE</v>
      </c>
      <c r="E16" s="50"/>
      <c r="F16" s="50"/>
      <c r="G16" s="50"/>
      <c r="H16" s="50"/>
      <c r="I16" s="50"/>
      <c r="J16" s="4">
        <v>95</v>
      </c>
      <c r="K16" s="4">
        <v>95</v>
      </c>
      <c r="L16" s="4">
        <v>90</v>
      </c>
      <c r="M16" s="4">
        <v>0</v>
      </c>
      <c r="N16" s="4">
        <v>0</v>
      </c>
      <c r="O16" s="10">
        <f t="shared" si="0"/>
        <v>56</v>
      </c>
    </row>
    <row r="17" spans="2:15" x14ac:dyDescent="0.4">
      <c r="B17" s="6">
        <f t="shared" si="1"/>
        <v>9</v>
      </c>
      <c r="C17" s="6" t="str">
        <f>'[1]Table 6'!B12</f>
        <v>231U0291</v>
      </c>
      <c r="D17" s="50" t="str">
        <f>'[1]Table 6'!C12</f>
        <v>GOMEZ CARRASCO LUZ NOEMI</v>
      </c>
      <c r="E17" s="50"/>
      <c r="F17" s="50"/>
      <c r="G17" s="50"/>
      <c r="H17" s="50"/>
      <c r="I17" s="50"/>
      <c r="J17" s="4">
        <v>87</v>
      </c>
      <c r="K17" s="4">
        <v>85</v>
      </c>
      <c r="L17" s="4">
        <v>90</v>
      </c>
      <c r="M17" s="4">
        <v>0</v>
      </c>
      <c r="N17" s="4">
        <v>0</v>
      </c>
      <c r="O17" s="10">
        <f t="shared" si="0"/>
        <v>52.4</v>
      </c>
    </row>
    <row r="18" spans="2:15" x14ac:dyDescent="0.4">
      <c r="B18" s="6">
        <f t="shared" si="1"/>
        <v>10</v>
      </c>
      <c r="C18" s="6" t="str">
        <f>'[1]Table 6'!B13</f>
        <v>231U0292</v>
      </c>
      <c r="D18" s="50" t="str">
        <f>'[1]Table 6'!C13</f>
        <v>GOMEZ NOLASCO MORELVI IRASEMA</v>
      </c>
      <c r="E18" s="50"/>
      <c r="F18" s="50"/>
      <c r="G18" s="50"/>
      <c r="H18" s="50"/>
      <c r="I18" s="50"/>
      <c r="J18" s="4">
        <v>80</v>
      </c>
      <c r="K18" s="4">
        <v>87</v>
      </c>
      <c r="L18" s="4">
        <v>87</v>
      </c>
      <c r="M18" s="4">
        <v>0</v>
      </c>
      <c r="N18" s="4">
        <v>0</v>
      </c>
      <c r="O18" s="10">
        <f t="shared" si="0"/>
        <v>50.8</v>
      </c>
    </row>
    <row r="19" spans="2:15" x14ac:dyDescent="0.4">
      <c r="B19" s="6">
        <f t="shared" si="1"/>
        <v>11</v>
      </c>
      <c r="C19" s="6" t="str">
        <f>'[1]Table 6'!B14</f>
        <v>221U0852</v>
      </c>
      <c r="D19" s="50" t="str">
        <f>'[1]Table 6'!C14</f>
        <v>HERNANDEZ BURGOS JORGE</v>
      </c>
      <c r="E19" s="50"/>
      <c r="F19" s="50"/>
      <c r="G19" s="50"/>
      <c r="H19" s="50"/>
      <c r="I19" s="50"/>
      <c r="J19" s="4">
        <v>95</v>
      </c>
      <c r="K19" s="4">
        <v>80</v>
      </c>
      <c r="L19" s="4">
        <v>90</v>
      </c>
      <c r="M19" s="4">
        <v>0</v>
      </c>
      <c r="N19" s="4">
        <v>0</v>
      </c>
      <c r="O19" s="10">
        <f t="shared" si="0"/>
        <v>53</v>
      </c>
    </row>
    <row r="20" spans="2:15" x14ac:dyDescent="0.4">
      <c r="B20" s="6">
        <f t="shared" si="1"/>
        <v>12</v>
      </c>
      <c r="C20" s="6" t="str">
        <f>'[1]Table 6'!B15</f>
        <v>231U0299</v>
      </c>
      <c r="D20" s="50" t="str">
        <f>'[1]Table 6'!C15</f>
        <v>LINAREZ UTRERA SEBASTIÁN</v>
      </c>
      <c r="E20" s="50"/>
      <c r="F20" s="50"/>
      <c r="G20" s="50"/>
      <c r="H20" s="50"/>
      <c r="I20" s="50"/>
      <c r="J20" s="4">
        <v>87</v>
      </c>
      <c r="K20" s="4">
        <v>85</v>
      </c>
      <c r="L20" s="4">
        <v>86</v>
      </c>
      <c r="M20" s="4">
        <v>0</v>
      </c>
      <c r="N20" s="4">
        <v>0</v>
      </c>
      <c r="O20" s="10">
        <f t="shared" si="0"/>
        <v>51.6</v>
      </c>
    </row>
    <row r="21" spans="2:15" x14ac:dyDescent="0.4">
      <c r="B21" s="6">
        <f t="shared" si="1"/>
        <v>13</v>
      </c>
      <c r="C21" s="6" t="str">
        <f>'[1]Table 6'!B16</f>
        <v>231U0301</v>
      </c>
      <c r="D21" s="50" t="str">
        <f>'[1]Table 6'!C16</f>
        <v>LÓPEZ CENO LUIS IGNACIO</v>
      </c>
      <c r="E21" s="50"/>
      <c r="F21" s="50"/>
      <c r="G21" s="50"/>
      <c r="H21" s="50"/>
      <c r="I21" s="50"/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10">
        <f t="shared" si="0"/>
        <v>51</v>
      </c>
    </row>
    <row r="22" spans="2:15" x14ac:dyDescent="0.4">
      <c r="B22" s="6">
        <f t="shared" si="1"/>
        <v>14</v>
      </c>
      <c r="C22" s="6" t="str">
        <f>'[1]Table 6'!B17</f>
        <v>231U0302</v>
      </c>
      <c r="D22" s="50" t="str">
        <f>'[1]Table 6'!C17</f>
        <v>MALAGA CAGAL MARIANA MONSERRAT</v>
      </c>
      <c r="E22" s="50"/>
      <c r="F22" s="50"/>
      <c r="G22" s="50"/>
      <c r="H22" s="50"/>
      <c r="I22" s="50"/>
      <c r="J22" s="4">
        <v>90</v>
      </c>
      <c r="K22" s="4">
        <v>85</v>
      </c>
      <c r="L22" s="4">
        <v>85</v>
      </c>
      <c r="M22" s="4">
        <v>0</v>
      </c>
      <c r="N22" s="4">
        <v>0</v>
      </c>
      <c r="O22" s="10">
        <f t="shared" si="0"/>
        <v>52</v>
      </c>
    </row>
    <row r="23" spans="2:15" x14ac:dyDescent="0.4">
      <c r="B23" s="6">
        <f t="shared" si="1"/>
        <v>15</v>
      </c>
      <c r="C23" s="6" t="str">
        <f>'[1]Table 6'!B18</f>
        <v>231U0307</v>
      </c>
      <c r="D23" s="50" t="str">
        <f>'[1]Table 6'!C18</f>
        <v>MENDEZ ESPEJO MANUEL EDUARDO</v>
      </c>
      <c r="E23" s="50"/>
      <c r="F23" s="50"/>
      <c r="G23" s="50"/>
      <c r="H23" s="50"/>
      <c r="I23" s="50"/>
      <c r="J23" s="4">
        <v>90</v>
      </c>
      <c r="K23" s="4">
        <v>87</v>
      </c>
      <c r="L23" s="4">
        <v>85</v>
      </c>
      <c r="M23" s="4">
        <v>0</v>
      </c>
      <c r="N23" s="4">
        <v>0</v>
      </c>
      <c r="O23" s="10">
        <f t="shared" si="0"/>
        <v>52.4</v>
      </c>
    </row>
    <row r="24" spans="2:15" x14ac:dyDescent="0.4">
      <c r="B24" s="6">
        <f t="shared" si="1"/>
        <v>16</v>
      </c>
      <c r="C24" s="6" t="str">
        <f>'[1]Table 6'!B19</f>
        <v>231U0387</v>
      </c>
      <c r="D24" s="50" t="str">
        <f>'[1]Table 6'!C19</f>
        <v>MOLINA MENDOZA ANDRES GAMALIEL</v>
      </c>
      <c r="E24" s="50"/>
      <c r="F24" s="50"/>
      <c r="G24" s="50"/>
      <c r="H24" s="50"/>
      <c r="I24" s="50"/>
      <c r="J24" s="4">
        <v>80</v>
      </c>
      <c r="K24" s="4">
        <v>85</v>
      </c>
      <c r="L24" s="4">
        <v>85</v>
      </c>
      <c r="M24" s="4">
        <v>0</v>
      </c>
      <c r="N24" s="4">
        <v>0</v>
      </c>
      <c r="O24" s="10">
        <f t="shared" si="0"/>
        <v>50</v>
      </c>
    </row>
    <row r="25" spans="2:15" x14ac:dyDescent="0.4">
      <c r="B25" s="6">
        <f t="shared" si="1"/>
        <v>17</v>
      </c>
      <c r="C25" s="6" t="str">
        <f>'[1]Table 6'!B20</f>
        <v>231U0170</v>
      </c>
      <c r="D25" s="50" t="str">
        <f>'[1]Table 6'!C20</f>
        <v>MORALES BELLI CITLALI YARAZETH</v>
      </c>
      <c r="E25" s="50"/>
      <c r="F25" s="50"/>
      <c r="G25" s="50"/>
      <c r="H25" s="50"/>
      <c r="I25" s="5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0</v>
      </c>
    </row>
    <row r="26" spans="2:15" x14ac:dyDescent="0.4">
      <c r="B26" s="6">
        <f t="shared" si="1"/>
        <v>18</v>
      </c>
      <c r="C26" s="6" t="str">
        <f>'[1]Table 6'!B21</f>
        <v>231U0310</v>
      </c>
      <c r="D26" s="50" t="str">
        <f>'[1]Table 6'!C21</f>
        <v>MOTO COBAXIN JORGE FRANCISCO</v>
      </c>
      <c r="E26" s="50"/>
      <c r="F26" s="50"/>
      <c r="G26" s="50"/>
      <c r="H26" s="50"/>
      <c r="I26" s="50"/>
      <c r="J26" s="4">
        <v>80</v>
      </c>
      <c r="K26" s="4">
        <v>87</v>
      </c>
      <c r="L26" s="4">
        <v>87</v>
      </c>
      <c r="M26" s="4">
        <v>0</v>
      </c>
      <c r="N26" s="4">
        <v>0</v>
      </c>
      <c r="O26" s="10">
        <f t="shared" si="0"/>
        <v>50.8</v>
      </c>
    </row>
    <row r="27" spans="2:15" x14ac:dyDescent="0.4">
      <c r="B27" s="6">
        <f t="shared" si="1"/>
        <v>19</v>
      </c>
      <c r="C27" s="6" t="str">
        <f>'[1]Table 6'!B22</f>
        <v>231U0631</v>
      </c>
      <c r="D27" s="50" t="str">
        <f>'[1]Table 6'!C22</f>
        <v>ORTEGA CADENA GERVACIO</v>
      </c>
      <c r="E27" s="50"/>
      <c r="F27" s="50"/>
      <c r="G27" s="50"/>
      <c r="H27" s="50"/>
      <c r="I27" s="50"/>
      <c r="J27" s="4">
        <v>90</v>
      </c>
      <c r="K27" s="4">
        <v>87</v>
      </c>
      <c r="L27" s="4">
        <v>85</v>
      </c>
      <c r="M27" s="4">
        <v>0</v>
      </c>
      <c r="N27" s="4">
        <v>0</v>
      </c>
      <c r="O27" s="10">
        <f t="shared" si="0"/>
        <v>52.4</v>
      </c>
    </row>
    <row r="28" spans="2:15" x14ac:dyDescent="0.4">
      <c r="B28" s="6">
        <f t="shared" si="1"/>
        <v>20</v>
      </c>
      <c r="C28" s="6" t="str">
        <f>'[1]Table 6'!B23</f>
        <v>231U0651</v>
      </c>
      <c r="D28" s="50" t="str">
        <f>'[1]Table 6'!C23</f>
        <v>PACHECO ANTEMATE HIROMI ISABEL</v>
      </c>
      <c r="E28" s="50"/>
      <c r="F28" s="50"/>
      <c r="G28" s="50"/>
      <c r="H28" s="50"/>
      <c r="I28" s="50"/>
      <c r="J28" s="4">
        <v>87</v>
      </c>
      <c r="K28" s="4">
        <v>86</v>
      </c>
      <c r="L28" s="4">
        <v>85</v>
      </c>
      <c r="M28" s="4">
        <v>0</v>
      </c>
      <c r="N28" s="4">
        <v>0</v>
      </c>
      <c r="O28" s="10">
        <f t="shared" si="0"/>
        <v>51.6</v>
      </c>
    </row>
    <row r="29" spans="2:15" x14ac:dyDescent="0.4">
      <c r="B29" s="6">
        <f t="shared" si="1"/>
        <v>21</v>
      </c>
      <c r="C29" s="6" t="str">
        <f>'[1]Table 6'!B24</f>
        <v>231U0665</v>
      </c>
      <c r="D29" s="50" t="str">
        <f>'[1]Table 6'!C24</f>
        <v>PEREZ PEREYRA ANGEL DANIEL</v>
      </c>
      <c r="E29" s="50"/>
      <c r="F29" s="50"/>
      <c r="G29" s="50"/>
      <c r="H29" s="50"/>
      <c r="I29" s="50"/>
      <c r="J29" s="4">
        <v>83</v>
      </c>
      <c r="K29" s="4">
        <v>85</v>
      </c>
      <c r="L29" s="4">
        <v>85</v>
      </c>
      <c r="M29" s="4">
        <v>0</v>
      </c>
      <c r="N29" s="4">
        <v>0</v>
      </c>
      <c r="O29" s="10">
        <f t="shared" si="0"/>
        <v>50.6</v>
      </c>
    </row>
    <row r="30" spans="2:15" x14ac:dyDescent="0.4">
      <c r="B30" s="6">
        <f t="shared" si="1"/>
        <v>22</v>
      </c>
      <c r="C30" s="6" t="str">
        <f>'[1]Table 6'!B25</f>
        <v>231U0316</v>
      </c>
      <c r="D30" s="50" t="str">
        <f>'[1]Table 6'!C25</f>
        <v>RAMÍREZ VENTURA ÁNGELES JANNETH</v>
      </c>
      <c r="E30" s="50"/>
      <c r="F30" s="50"/>
      <c r="G30" s="50"/>
      <c r="H30" s="50"/>
      <c r="I30" s="50"/>
      <c r="J30" s="4">
        <v>80</v>
      </c>
      <c r="K30" s="4">
        <v>85</v>
      </c>
      <c r="L30" s="4">
        <v>86</v>
      </c>
      <c r="M30" s="4">
        <v>0</v>
      </c>
      <c r="N30" s="4">
        <v>0</v>
      </c>
      <c r="O30" s="10">
        <f t="shared" si="0"/>
        <v>50.2</v>
      </c>
    </row>
    <row r="31" spans="2:15" x14ac:dyDescent="0.4">
      <c r="B31" s="6">
        <v>21</v>
      </c>
      <c r="C31" s="6" t="str">
        <f>'[1]Table 6'!B26</f>
        <v>231U0669</v>
      </c>
      <c r="D31" s="21" t="str">
        <f>'[1]Table 6'!C26</f>
        <v>SERRANO LOPEZ ESTEFANIA</v>
      </c>
      <c r="E31" s="22"/>
      <c r="F31" s="22"/>
      <c r="G31" s="22"/>
      <c r="H31" s="22"/>
      <c r="I31" s="23"/>
      <c r="J31" s="4">
        <v>83</v>
      </c>
      <c r="K31" s="4">
        <v>85</v>
      </c>
      <c r="L31" s="4">
        <v>87</v>
      </c>
      <c r="M31" s="4">
        <v>0</v>
      </c>
      <c r="N31" s="4">
        <v>0</v>
      </c>
      <c r="O31" s="10">
        <f t="shared" ref="O31:O37" si="2">SUM(J31:N31)/5</f>
        <v>51</v>
      </c>
    </row>
    <row r="32" spans="2:15" x14ac:dyDescent="0.4">
      <c r="B32" s="6">
        <v>22</v>
      </c>
      <c r="C32" s="6" t="str">
        <f>'[1]Table 6'!B27</f>
        <v>231U0320</v>
      </c>
      <c r="D32" s="21" t="str">
        <f>'[1]Table 6'!C27</f>
        <v>SUAREZ PEREZ ALINNE CONCEPCIÓN</v>
      </c>
      <c r="E32" s="22"/>
      <c r="F32" s="22"/>
      <c r="G32" s="22"/>
      <c r="H32" s="22"/>
      <c r="I32" s="23"/>
      <c r="J32" s="4">
        <v>80</v>
      </c>
      <c r="K32" s="4">
        <v>86</v>
      </c>
      <c r="L32" s="4">
        <v>86</v>
      </c>
      <c r="M32" s="4">
        <v>0</v>
      </c>
      <c r="N32" s="4">
        <v>0</v>
      </c>
      <c r="O32" s="10">
        <f t="shared" si="2"/>
        <v>50.4</v>
      </c>
    </row>
    <row r="33" spans="2:15" x14ac:dyDescent="0.4">
      <c r="B33" s="6">
        <v>23</v>
      </c>
      <c r="C33" s="6" t="str">
        <f>'[1]Table 6'!B28</f>
        <v>231U0321</v>
      </c>
      <c r="D33" s="21" t="str">
        <f>'[1]Table 6'!C28</f>
        <v>TORRES MONTIEL ABRIL</v>
      </c>
      <c r="E33" s="22"/>
      <c r="F33" s="22"/>
      <c r="G33" s="22"/>
      <c r="H33" s="22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2"/>
        <v>0</v>
      </c>
    </row>
    <row r="34" spans="2:15" x14ac:dyDescent="0.4">
      <c r="B34" s="6">
        <v>24</v>
      </c>
      <c r="C34" s="6" t="str">
        <f>'[1]Table 6'!B29</f>
        <v>231U0323</v>
      </c>
      <c r="D34" s="21" t="str">
        <f>'[1]Table 6'!C29</f>
        <v>TOTO HERNÁNDEZ MANUEL ANTONIO</v>
      </c>
      <c r="E34" s="22"/>
      <c r="F34" s="22"/>
      <c r="G34" s="22"/>
      <c r="H34" s="22"/>
      <c r="I34" s="23"/>
      <c r="J34" s="4">
        <v>80</v>
      </c>
      <c r="K34" s="4">
        <v>75</v>
      </c>
      <c r="L34" s="4">
        <v>75</v>
      </c>
      <c r="M34" s="4">
        <v>0</v>
      </c>
      <c r="N34" s="4">
        <v>0</v>
      </c>
      <c r="O34" s="10">
        <f t="shared" si="2"/>
        <v>46</v>
      </c>
    </row>
    <row r="35" spans="2:15" x14ac:dyDescent="0.4">
      <c r="B35" s="6">
        <v>25</v>
      </c>
      <c r="C35" s="6" t="str">
        <f>'[1]Table 6'!B30</f>
        <v>231U0325</v>
      </c>
      <c r="D35" s="21" t="str">
        <f>'[1]Table 6'!C30</f>
        <v>VELASCO QUINO JUAN DAVID</v>
      </c>
      <c r="E35" s="22"/>
      <c r="F35" s="22"/>
      <c r="G35" s="22"/>
      <c r="H35" s="22"/>
      <c r="I35" s="23"/>
      <c r="J35" s="4">
        <v>90</v>
      </c>
      <c r="K35" s="4">
        <v>87</v>
      </c>
      <c r="L35" s="4">
        <v>86</v>
      </c>
      <c r="M35" s="4">
        <v>0</v>
      </c>
      <c r="N35" s="4">
        <v>0</v>
      </c>
      <c r="O35" s="10">
        <f t="shared" si="2"/>
        <v>52.6</v>
      </c>
    </row>
    <row r="36" spans="2:15" x14ac:dyDescent="0.4">
      <c r="B36" s="6">
        <v>26</v>
      </c>
      <c r="C36" s="6" t="str">
        <f>'[1]Table 6'!B31</f>
        <v>231U0328</v>
      </c>
      <c r="D36" s="21" t="str">
        <f>'[1]Table 6'!C31</f>
        <v>VILLAFUERTE CONCHI CRISTAL ALEXANDRA</v>
      </c>
      <c r="E36" s="22"/>
      <c r="F36" s="22"/>
      <c r="G36" s="22"/>
      <c r="H36" s="22"/>
      <c r="I36" s="23"/>
      <c r="J36" s="4">
        <v>95</v>
      </c>
      <c r="K36" s="4">
        <v>95</v>
      </c>
      <c r="L36" s="4">
        <v>95</v>
      </c>
      <c r="M36" s="4">
        <v>0</v>
      </c>
      <c r="N36" s="4">
        <v>0</v>
      </c>
      <c r="O36" s="10">
        <f t="shared" si="2"/>
        <v>57</v>
      </c>
    </row>
    <row r="37" spans="2:15" x14ac:dyDescent="0.4">
      <c r="B37" s="6">
        <v>27</v>
      </c>
      <c r="C37" s="6" t="str">
        <f>'[1]Table 6'!B32</f>
        <v>231U0619</v>
      </c>
      <c r="D37" s="21" t="str">
        <f>'[1]Table 6'!C32</f>
        <v>ZUÑIGA FLORES FERNANDO</v>
      </c>
      <c r="E37" s="22"/>
      <c r="F37" s="22"/>
      <c r="G37" s="22"/>
      <c r="H37" s="22"/>
      <c r="I37" s="23"/>
      <c r="J37" s="4">
        <v>87</v>
      </c>
      <c r="K37" s="4">
        <v>86</v>
      </c>
      <c r="L37" s="4">
        <v>90</v>
      </c>
      <c r="M37" s="4">
        <v>0</v>
      </c>
      <c r="N37" s="4">
        <v>0</v>
      </c>
      <c r="O37" s="10">
        <f t="shared" si="2"/>
        <v>52.6</v>
      </c>
    </row>
    <row r="38" spans="2:15" x14ac:dyDescent="0.4">
      <c r="B38" s="6"/>
      <c r="C38" s="7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19"/>
    </row>
    <row r="39" spans="2:15" x14ac:dyDescent="0.4">
      <c r="B39" s="6"/>
      <c r="C39" s="3"/>
      <c r="D39" s="47"/>
      <c r="E39" s="48"/>
      <c r="F39" s="48"/>
      <c r="G39" s="48"/>
      <c r="H39" s="48"/>
      <c r="I39" s="49"/>
      <c r="J39" s="3"/>
      <c r="K39" s="3"/>
      <c r="L39" s="3"/>
      <c r="M39" s="3"/>
      <c r="N39" s="3"/>
      <c r="O39" s="19"/>
    </row>
    <row r="40" spans="2:15" x14ac:dyDescent="0.4">
      <c r="C40" s="28"/>
      <c r="D40" s="28"/>
      <c r="E40" s="1"/>
      <c r="H40" s="43" t="s">
        <v>18</v>
      </c>
      <c r="I40" s="43"/>
      <c r="J40" s="11">
        <f>COUNTIF(J9:J39,"&gt;=70")</f>
        <v>27</v>
      </c>
      <c r="K40" s="11">
        <f>COUNTIF(K9:K39,"&gt;=70")</f>
        <v>27</v>
      </c>
      <c r="L40" s="11">
        <f>COUNTIF(L9:L39,"&gt;=70")</f>
        <v>27</v>
      </c>
      <c r="M40" s="11">
        <f>COUNTIF(M9:M39,"&gt;=70")</f>
        <v>0</v>
      </c>
      <c r="N40" s="11">
        <f>COUNTIF(N9:N39,"&gt;=70")</f>
        <v>0</v>
      </c>
      <c r="O40" s="15">
        <f>COUNTIF(O9:O30,"&gt;=70")</f>
        <v>0</v>
      </c>
    </row>
    <row r="41" spans="2:15" x14ac:dyDescent="0.4">
      <c r="C41" s="28"/>
      <c r="D41" s="28"/>
      <c r="E41" s="8"/>
      <c r="H41" s="39" t="s">
        <v>19</v>
      </c>
      <c r="I41" s="39"/>
      <c r="J41" s="12">
        <f t="shared" ref="J41:O41" si="3">COUNTIF(J9:J39,"&lt;70")</f>
        <v>2</v>
      </c>
      <c r="K41" s="12">
        <f t="shared" si="3"/>
        <v>2</v>
      </c>
      <c r="L41" s="12">
        <f t="shared" si="3"/>
        <v>2</v>
      </c>
      <c r="M41" s="12">
        <f t="shared" si="3"/>
        <v>29</v>
      </c>
      <c r="N41" s="12">
        <f t="shared" si="3"/>
        <v>29</v>
      </c>
      <c r="O41" s="12">
        <f t="shared" si="3"/>
        <v>29</v>
      </c>
    </row>
    <row r="42" spans="2:15" x14ac:dyDescent="0.4">
      <c r="C42" s="28"/>
      <c r="D42" s="28"/>
      <c r="E42" s="28"/>
      <c r="H42" s="39" t="s">
        <v>20</v>
      </c>
      <c r="I42" s="39"/>
      <c r="J42" s="12">
        <f t="shared" ref="J42:O42" si="4">COUNT(J9:J39)</f>
        <v>29</v>
      </c>
      <c r="K42" s="12">
        <f t="shared" si="4"/>
        <v>29</v>
      </c>
      <c r="L42" s="12">
        <f t="shared" si="4"/>
        <v>29</v>
      </c>
      <c r="M42" s="12">
        <f t="shared" si="4"/>
        <v>29</v>
      </c>
      <c r="N42" s="12">
        <f t="shared" si="4"/>
        <v>29</v>
      </c>
      <c r="O42" s="12">
        <f t="shared" si="4"/>
        <v>29</v>
      </c>
    </row>
    <row r="43" spans="2:15" x14ac:dyDescent="0.4">
      <c r="C43" s="28"/>
      <c r="D43" s="28"/>
      <c r="E43" s="1"/>
      <c r="H43" s="40" t="s">
        <v>15</v>
      </c>
      <c r="I43" s="40"/>
      <c r="J43" s="13">
        <f>J40/J42</f>
        <v>0.93103448275862066</v>
      </c>
      <c r="K43" s="14">
        <f t="shared" ref="K43:O43" si="5">K40/K42</f>
        <v>0.93103448275862066</v>
      </c>
      <c r="L43" s="14">
        <f t="shared" si="5"/>
        <v>0.93103448275862066</v>
      </c>
      <c r="M43" s="14">
        <f t="shared" si="5"/>
        <v>0</v>
      </c>
      <c r="N43" s="14">
        <f t="shared" si="5"/>
        <v>0</v>
      </c>
      <c r="O43" s="14">
        <f t="shared" si="5"/>
        <v>0</v>
      </c>
    </row>
    <row r="44" spans="2:15" x14ac:dyDescent="0.4">
      <c r="C44" s="28"/>
      <c r="D44" s="28"/>
      <c r="E44" s="1"/>
      <c r="H44" s="40" t="s">
        <v>16</v>
      </c>
      <c r="I44" s="40"/>
      <c r="J44" s="13">
        <f>J41/J42</f>
        <v>6.8965517241379309E-2</v>
      </c>
      <c r="K44" s="13">
        <f t="shared" ref="K44:O44" si="6">K41/K42</f>
        <v>6.8965517241379309E-2</v>
      </c>
      <c r="L44" s="14">
        <f t="shared" si="6"/>
        <v>6.8965517241379309E-2</v>
      </c>
      <c r="M44" s="14">
        <f t="shared" si="6"/>
        <v>1</v>
      </c>
      <c r="N44" s="14">
        <f t="shared" si="6"/>
        <v>1</v>
      </c>
      <c r="O44" s="14">
        <f t="shared" si="6"/>
        <v>1</v>
      </c>
    </row>
    <row r="45" spans="2:15" x14ac:dyDescent="0.4">
      <c r="C45" s="28"/>
      <c r="D45" s="28"/>
      <c r="E45" s="8"/>
    </row>
    <row r="46" spans="2:15" x14ac:dyDescent="0.4">
      <c r="C46" s="1"/>
      <c r="D46" s="1"/>
      <c r="E46" s="8"/>
    </row>
    <row r="47" spans="2:15" x14ac:dyDescent="0.4">
      <c r="C47" s="1"/>
      <c r="D47" s="1"/>
      <c r="E47" s="8"/>
    </row>
    <row r="48" spans="2:15" x14ac:dyDescent="0.4">
      <c r="C48" s="1"/>
      <c r="D48" s="1"/>
      <c r="E48" s="8"/>
    </row>
    <row r="49" spans="10:14" x14ac:dyDescent="0.4">
      <c r="J49" s="42"/>
      <c r="K49" s="42"/>
      <c r="L49" s="42"/>
      <c r="M49" s="42"/>
      <c r="N49" s="42"/>
    </row>
    <row r="50" spans="10:14" x14ac:dyDescent="0.4">
      <c r="J50" s="38" t="s">
        <v>17</v>
      </c>
      <c r="K50" s="38"/>
      <c r="L50" s="38"/>
      <c r="M50" s="38"/>
      <c r="N50" s="38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42:E42"/>
    <mergeCell ref="H42:I42"/>
    <mergeCell ref="D26:I26"/>
    <mergeCell ref="D27:I27"/>
    <mergeCell ref="D28:I28"/>
    <mergeCell ref="D29:I29"/>
    <mergeCell ref="D30:I30"/>
    <mergeCell ref="D38:I38"/>
    <mergeCell ref="D39:I39"/>
    <mergeCell ref="C40:D40"/>
    <mergeCell ref="H40:I40"/>
    <mergeCell ref="C41:D41"/>
    <mergeCell ref="H41:I41"/>
    <mergeCell ref="J50:N50"/>
    <mergeCell ref="C43:D43"/>
    <mergeCell ref="H43:I43"/>
    <mergeCell ref="C44:D44"/>
    <mergeCell ref="H44:I44"/>
    <mergeCell ref="C45:D45"/>
    <mergeCell ref="J49:N4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9E59-4CE6-417D-AD6D-826618ED68BC}">
  <dimension ref="B2:Q52"/>
  <sheetViews>
    <sheetView tabSelected="1" topLeftCell="B1" zoomScale="130" zoomScaleNormal="130" workbookViewId="0">
      <selection activeCell="N5" sqref="N5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"/>
      <c r="Q3" s="1"/>
    </row>
    <row r="4" spans="2:17" x14ac:dyDescent="0.4">
      <c r="C4" t="s">
        <v>0</v>
      </c>
      <c r="D4" s="52" t="s">
        <v>31</v>
      </c>
      <c r="E4" s="52"/>
      <c r="F4" s="52"/>
      <c r="G4" s="52"/>
      <c r="I4" t="s">
        <v>1</v>
      </c>
      <c r="J4" s="35" t="s">
        <v>32</v>
      </c>
      <c r="K4" s="35"/>
      <c r="M4" t="s">
        <v>2</v>
      </c>
      <c r="N4" s="53">
        <v>45258</v>
      </c>
      <c r="O4" s="53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  <c r="O6" s="41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tr">
        <f>'[1]Table 9'!B4</f>
        <v>231U0182</v>
      </c>
      <c r="D9" s="51" t="str">
        <f>'[1]Table 9'!C4</f>
        <v>ARANDA MALAGA KARLA</v>
      </c>
      <c r="E9" s="51"/>
      <c r="F9" s="51"/>
      <c r="G9" s="51"/>
      <c r="H9" s="51"/>
      <c r="I9" s="51"/>
      <c r="J9" s="4">
        <v>70</v>
      </c>
      <c r="K9" s="4">
        <v>75</v>
      </c>
      <c r="L9" s="4">
        <v>85</v>
      </c>
      <c r="M9" s="4">
        <v>0</v>
      </c>
      <c r="N9" s="4">
        <v>0</v>
      </c>
      <c r="O9" s="4">
        <v>0</v>
      </c>
      <c r="P9" s="10">
        <f>SUM(J9:O9)/6</f>
        <v>38.333333333333336</v>
      </c>
    </row>
    <row r="10" spans="2:17" x14ac:dyDescent="0.4">
      <c r="B10" s="6">
        <f>B9+1</f>
        <v>2</v>
      </c>
      <c r="C10" s="17" t="str">
        <f>'[1]Table 9'!B5</f>
        <v>231U0184</v>
      </c>
      <c r="D10" s="51" t="str">
        <f>'[1]Table 9'!C5</f>
        <v>BELLI VELASCO JASMIN</v>
      </c>
      <c r="E10" s="51"/>
      <c r="F10" s="51"/>
      <c r="G10" s="51"/>
      <c r="H10" s="51"/>
      <c r="I10" s="51"/>
      <c r="J10" s="4">
        <v>70</v>
      </c>
      <c r="K10" s="4">
        <v>75</v>
      </c>
      <c r="L10" s="4">
        <v>85</v>
      </c>
      <c r="M10" s="4">
        <v>0</v>
      </c>
      <c r="N10" s="4">
        <v>0</v>
      </c>
      <c r="O10" s="4">
        <v>0</v>
      </c>
      <c r="P10" s="10">
        <f t="shared" ref="P10:P38" si="0">SUM(J10:O10)/6</f>
        <v>38.333333333333336</v>
      </c>
    </row>
    <row r="11" spans="2:17" x14ac:dyDescent="0.4">
      <c r="B11" s="6">
        <f>B10+1</f>
        <v>3</v>
      </c>
      <c r="C11" s="17" t="str">
        <f>'[1]Table 9'!B6</f>
        <v>231U0185</v>
      </c>
      <c r="D11" s="51" t="str">
        <f>'[1]Table 9'!C6</f>
        <v>BUSTAMANTE REYES ARIANA YACSURIT</v>
      </c>
      <c r="E11" s="51"/>
      <c r="F11" s="51"/>
      <c r="G11" s="51"/>
      <c r="H11" s="51"/>
      <c r="I11" s="51"/>
      <c r="J11" s="4">
        <v>80</v>
      </c>
      <c r="K11" s="4">
        <v>85</v>
      </c>
      <c r="L11" s="4">
        <v>87</v>
      </c>
      <c r="M11" s="4">
        <v>0</v>
      </c>
      <c r="N11" s="4">
        <v>0</v>
      </c>
      <c r="O11" s="4">
        <v>0</v>
      </c>
      <c r="P11" s="10">
        <f t="shared" si="0"/>
        <v>42</v>
      </c>
    </row>
    <row r="12" spans="2:17" x14ac:dyDescent="0.4">
      <c r="B12" s="6">
        <f t="shared" ref="B12:B38" si="1">B11+1</f>
        <v>4</v>
      </c>
      <c r="C12" s="17" t="str">
        <f>'[1]Table 9'!B7</f>
        <v>231U0614</v>
      </c>
      <c r="D12" s="51" t="str">
        <f>'[1]Table 9'!C7</f>
        <v>CAIXBA VILLEGAS MERCEDES</v>
      </c>
      <c r="E12" s="51"/>
      <c r="F12" s="51"/>
      <c r="G12" s="51"/>
      <c r="H12" s="51"/>
      <c r="I12" s="51"/>
      <c r="J12" s="4">
        <v>0</v>
      </c>
      <c r="K12" s="4">
        <v>75</v>
      </c>
      <c r="L12" s="4">
        <v>80</v>
      </c>
      <c r="M12" s="4">
        <v>0</v>
      </c>
      <c r="N12" s="4">
        <v>0</v>
      </c>
      <c r="O12" s="4">
        <v>0</v>
      </c>
      <c r="P12" s="10">
        <f t="shared" si="0"/>
        <v>25.833333333333332</v>
      </c>
    </row>
    <row r="13" spans="2:17" x14ac:dyDescent="0.4">
      <c r="B13" s="6">
        <f t="shared" si="1"/>
        <v>5</v>
      </c>
      <c r="C13" s="17" t="str">
        <f>'[1]Table 9'!B8</f>
        <v>231U0613</v>
      </c>
      <c r="D13" s="51" t="str">
        <f>'[1]Table 9'!C8</f>
        <v>CAMPECHANO TOGA LESLY DENIS</v>
      </c>
      <c r="E13" s="51"/>
      <c r="F13" s="51"/>
      <c r="G13" s="51"/>
      <c r="H13" s="51"/>
      <c r="I13" s="51"/>
      <c r="J13" s="4">
        <v>72</v>
      </c>
      <c r="K13" s="4">
        <v>80</v>
      </c>
      <c r="L13" s="4">
        <v>87</v>
      </c>
      <c r="M13" s="4">
        <v>0</v>
      </c>
      <c r="N13" s="4">
        <v>0</v>
      </c>
      <c r="O13" s="4">
        <v>0</v>
      </c>
      <c r="P13" s="10">
        <f t="shared" si="0"/>
        <v>39.833333333333336</v>
      </c>
    </row>
    <row r="14" spans="2:17" x14ac:dyDescent="0.4">
      <c r="B14" s="6">
        <f t="shared" si="1"/>
        <v>6</v>
      </c>
      <c r="C14" s="17" t="str">
        <f>'[1]Table 9'!B9</f>
        <v>231U0627</v>
      </c>
      <c r="D14" s="51" t="str">
        <f>'[1]Table 9'!C9</f>
        <v>CAMPOS CATEMAXCA MARCO ANTONIO</v>
      </c>
      <c r="E14" s="51"/>
      <c r="F14" s="51"/>
      <c r="G14" s="51"/>
      <c r="H14" s="51"/>
      <c r="I14" s="51"/>
      <c r="J14" s="4">
        <v>0</v>
      </c>
      <c r="K14" s="4">
        <v>75</v>
      </c>
      <c r="L14" s="4">
        <v>80</v>
      </c>
      <c r="M14" s="4">
        <v>0</v>
      </c>
      <c r="N14" s="4">
        <v>0</v>
      </c>
      <c r="O14" s="4">
        <v>0</v>
      </c>
      <c r="P14" s="10">
        <f t="shared" si="0"/>
        <v>25.833333333333332</v>
      </c>
    </row>
    <row r="15" spans="2:17" x14ac:dyDescent="0.4">
      <c r="B15" s="6">
        <f t="shared" si="1"/>
        <v>7</v>
      </c>
      <c r="C15" s="17" t="str">
        <f>'[1]Table 9'!B10</f>
        <v>231U0609</v>
      </c>
      <c r="D15" s="51" t="str">
        <f>'[1]Table 9'!C10</f>
        <v>CANSINO BELLI JONATHAN</v>
      </c>
      <c r="E15" s="51"/>
      <c r="F15" s="51"/>
      <c r="G15" s="51"/>
      <c r="H15" s="51"/>
      <c r="I15" s="51"/>
      <c r="J15" s="4">
        <v>70</v>
      </c>
      <c r="K15" s="4">
        <v>75</v>
      </c>
      <c r="L15" s="4">
        <v>75</v>
      </c>
      <c r="M15" s="4">
        <v>0</v>
      </c>
      <c r="N15" s="4">
        <v>0</v>
      </c>
      <c r="O15" s="4">
        <v>0</v>
      </c>
      <c r="P15" s="10">
        <f t="shared" si="0"/>
        <v>36.666666666666664</v>
      </c>
    </row>
    <row r="16" spans="2:17" x14ac:dyDescent="0.4">
      <c r="B16" s="6">
        <f t="shared" si="1"/>
        <v>8</v>
      </c>
      <c r="C16" s="17" t="str">
        <f>'[1]Table 9'!B11</f>
        <v>231U0193</v>
      </c>
      <c r="D16" s="51" t="str">
        <f>'[1]Table 9'!C11</f>
        <v>COBIX RUIZ CARLOS IGNACIO</v>
      </c>
      <c r="E16" s="51"/>
      <c r="F16" s="51"/>
      <c r="G16" s="51"/>
      <c r="H16" s="51"/>
      <c r="I16" s="51"/>
      <c r="J16" s="4">
        <v>76</v>
      </c>
      <c r="K16" s="4">
        <v>80</v>
      </c>
      <c r="L16" s="4">
        <v>77</v>
      </c>
      <c r="M16" s="4">
        <v>0</v>
      </c>
      <c r="N16" s="4">
        <v>0</v>
      </c>
      <c r="O16" s="4">
        <v>0</v>
      </c>
      <c r="P16" s="10">
        <f t="shared" si="0"/>
        <v>38.833333333333336</v>
      </c>
    </row>
    <row r="17" spans="2:16" x14ac:dyDescent="0.4">
      <c r="B17" s="6">
        <f t="shared" si="1"/>
        <v>9</v>
      </c>
      <c r="C17" s="17" t="str">
        <f>'[1]Table 9'!B12</f>
        <v>231U0196</v>
      </c>
      <c r="D17" s="51" t="str">
        <f>'[1]Table 9'!C12</f>
        <v>CRUZ LÁZARO MISAEL</v>
      </c>
      <c r="E17" s="51"/>
      <c r="F17" s="51"/>
      <c r="G17" s="51"/>
      <c r="H17" s="51"/>
      <c r="I17" s="51"/>
      <c r="J17" s="4">
        <v>70</v>
      </c>
      <c r="K17" s="4">
        <v>75</v>
      </c>
      <c r="L17" s="4">
        <v>90</v>
      </c>
      <c r="M17" s="4">
        <v>0</v>
      </c>
      <c r="N17" s="4">
        <v>0</v>
      </c>
      <c r="O17" s="4">
        <v>0</v>
      </c>
      <c r="P17" s="10">
        <f t="shared" si="0"/>
        <v>39.166666666666664</v>
      </c>
    </row>
    <row r="18" spans="2:16" x14ac:dyDescent="0.4">
      <c r="B18" s="6">
        <f t="shared" si="1"/>
        <v>10</v>
      </c>
      <c r="C18" s="17" t="str">
        <f>'[1]Table 9'!B13</f>
        <v>231U0610</v>
      </c>
      <c r="D18" s="51" t="str">
        <f>'[1]Table 9'!C13</f>
        <v>DOMINGUEZ ARRES TITO</v>
      </c>
      <c r="E18" s="51"/>
      <c r="F18" s="51"/>
      <c r="G18" s="51"/>
      <c r="H18" s="51"/>
      <c r="I18" s="51"/>
      <c r="J18" s="4">
        <v>80</v>
      </c>
      <c r="K18" s="4">
        <v>85</v>
      </c>
      <c r="L18" s="4">
        <v>90</v>
      </c>
      <c r="M18" s="4">
        <v>0</v>
      </c>
      <c r="N18" s="4">
        <v>0</v>
      </c>
      <c r="O18" s="4">
        <v>0</v>
      </c>
      <c r="P18" s="10">
        <f t="shared" ref="P18:P28" si="2">SUM(J18:O18)/6</f>
        <v>42.5</v>
      </c>
    </row>
    <row r="19" spans="2:16" x14ac:dyDescent="0.4">
      <c r="B19" s="6">
        <f t="shared" si="1"/>
        <v>11</v>
      </c>
      <c r="C19" s="17" t="str">
        <f>'[1]Table 9'!B14</f>
        <v>231U0198</v>
      </c>
      <c r="D19" s="51" t="str">
        <f>'[1]Table 9'!C14</f>
        <v>DOMINGUEZ PUCHETA MANUEL DE JESUS</v>
      </c>
      <c r="E19" s="51"/>
      <c r="F19" s="51"/>
      <c r="G19" s="51"/>
      <c r="H19" s="51"/>
      <c r="I19" s="51"/>
      <c r="J19" s="4">
        <v>75</v>
      </c>
      <c r="K19" s="4">
        <v>80</v>
      </c>
      <c r="L19" s="4">
        <v>70</v>
      </c>
      <c r="M19" s="4">
        <v>0</v>
      </c>
      <c r="N19" s="4">
        <v>0</v>
      </c>
      <c r="O19" s="4">
        <v>0</v>
      </c>
      <c r="P19" s="10">
        <f t="shared" si="2"/>
        <v>37.5</v>
      </c>
    </row>
    <row r="20" spans="2:16" x14ac:dyDescent="0.4">
      <c r="B20" s="6">
        <f t="shared" si="1"/>
        <v>12</v>
      </c>
      <c r="C20" s="17" t="str">
        <f>'[1]Table 9'!B15</f>
        <v>231U0199</v>
      </c>
      <c r="D20" s="51" t="str">
        <f>'[1]Table 9'!C15</f>
        <v>ESCRIBANO ATAXCA FAUSTO ADAN</v>
      </c>
      <c r="E20" s="51"/>
      <c r="F20" s="51"/>
      <c r="G20" s="51"/>
      <c r="H20" s="51"/>
      <c r="I20" s="51"/>
      <c r="J20" s="4">
        <v>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10">
        <f t="shared" si="2"/>
        <v>13.333333333333334</v>
      </c>
    </row>
    <row r="21" spans="2:16" x14ac:dyDescent="0.4">
      <c r="B21" s="6">
        <f t="shared" si="1"/>
        <v>13</v>
      </c>
      <c r="C21" s="17" t="str">
        <f>'[1]Table 9'!B16</f>
        <v>231U0203</v>
      </c>
      <c r="D21" s="51" t="str">
        <f>'[1]Table 9'!C16</f>
        <v>IXTEPAN BELLI CARLOS DANIEL</v>
      </c>
      <c r="E21" s="51"/>
      <c r="F21" s="51"/>
      <c r="G21" s="51"/>
      <c r="H21" s="51"/>
      <c r="I21" s="51"/>
      <c r="J21" s="4">
        <v>70</v>
      </c>
      <c r="K21" s="4">
        <v>75</v>
      </c>
      <c r="L21" s="4">
        <v>0</v>
      </c>
      <c r="M21" s="4">
        <v>0</v>
      </c>
      <c r="N21" s="4">
        <v>0</v>
      </c>
      <c r="O21" s="4">
        <v>0</v>
      </c>
      <c r="P21" s="10">
        <f t="shared" si="2"/>
        <v>24.166666666666668</v>
      </c>
    </row>
    <row r="22" spans="2:16" x14ac:dyDescent="0.4">
      <c r="B22" s="6">
        <f t="shared" si="1"/>
        <v>14</v>
      </c>
      <c r="C22" s="17" t="str">
        <f>'[1]Table 9'!B17</f>
        <v>231U0589</v>
      </c>
      <c r="D22" s="51" t="str">
        <f>'[1]Table 9'!C17</f>
        <v>LANDA MENDOZA BRITZY DAYLIN</v>
      </c>
      <c r="E22" s="51"/>
      <c r="F22" s="51"/>
      <c r="G22" s="51"/>
      <c r="H22" s="51"/>
      <c r="I22" s="51"/>
      <c r="J22" s="4">
        <v>77</v>
      </c>
      <c r="K22" s="4">
        <v>85</v>
      </c>
      <c r="L22" s="4">
        <v>80</v>
      </c>
      <c r="M22" s="4">
        <v>0</v>
      </c>
      <c r="N22" s="4">
        <v>0</v>
      </c>
      <c r="O22" s="4">
        <v>0</v>
      </c>
      <c r="P22" s="10">
        <f t="shared" si="2"/>
        <v>40.333333333333336</v>
      </c>
    </row>
    <row r="23" spans="2:16" x14ac:dyDescent="0.4">
      <c r="B23" s="6">
        <f t="shared" si="1"/>
        <v>15</v>
      </c>
      <c r="C23" s="17" t="str">
        <f>'[1]Table 9'!B18</f>
        <v>231U0206</v>
      </c>
      <c r="D23" s="51" t="str">
        <f>'[1]Table 9'!C18</f>
        <v>LÓPEZ FELIPE SANDRA PAOLA</v>
      </c>
      <c r="E23" s="51"/>
      <c r="F23" s="51"/>
      <c r="G23" s="51"/>
      <c r="H23" s="51"/>
      <c r="I23" s="51"/>
      <c r="J23" s="4">
        <v>77</v>
      </c>
      <c r="K23" s="4">
        <v>80</v>
      </c>
      <c r="L23" s="4">
        <v>90</v>
      </c>
      <c r="M23" s="4">
        <v>0</v>
      </c>
      <c r="N23" s="4">
        <v>0</v>
      </c>
      <c r="O23" s="4">
        <v>0</v>
      </c>
      <c r="P23" s="10">
        <f t="shared" si="2"/>
        <v>41.166666666666664</v>
      </c>
    </row>
    <row r="24" spans="2:16" x14ac:dyDescent="0.4">
      <c r="B24" s="6">
        <f t="shared" si="1"/>
        <v>16</v>
      </c>
      <c r="C24" s="17" t="str">
        <f>'[1]Table 9'!B19</f>
        <v>231U0694</v>
      </c>
      <c r="D24" s="51" t="str">
        <f>'[1]Table 9'!C19</f>
        <v>MACHUCHO MIL LUIS DAVID</v>
      </c>
      <c r="E24" s="51"/>
      <c r="F24" s="51"/>
      <c r="G24" s="51"/>
      <c r="H24" s="51"/>
      <c r="I24" s="51"/>
      <c r="J24" s="4">
        <v>0</v>
      </c>
      <c r="K24" s="4">
        <v>76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12.666666666666666</v>
      </c>
    </row>
    <row r="25" spans="2:16" x14ac:dyDescent="0.4">
      <c r="B25" s="6">
        <f t="shared" si="1"/>
        <v>17</v>
      </c>
      <c r="C25" s="17" t="str">
        <f>'[1]Table 9'!B20</f>
        <v>231U0207</v>
      </c>
      <c r="D25" s="51" t="str">
        <f>'[1]Table 9'!C20</f>
        <v>MARCIAL ARRES ALYN GUADALUPE</v>
      </c>
      <c r="E25" s="51"/>
      <c r="F25" s="51"/>
      <c r="G25" s="51"/>
      <c r="H25" s="51"/>
      <c r="I25" s="51"/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10">
        <f t="shared" si="2"/>
        <v>40</v>
      </c>
    </row>
    <row r="26" spans="2:16" x14ac:dyDescent="0.4">
      <c r="B26" s="6">
        <f t="shared" si="1"/>
        <v>18</v>
      </c>
      <c r="C26" s="17" t="str">
        <f>'[1]Table 9'!B21</f>
        <v>231U0209</v>
      </c>
      <c r="D26" s="51" t="str">
        <f>'[1]Table 9'!C21</f>
        <v>MARTINEZ LOEZA MARISSA</v>
      </c>
      <c r="E26" s="51"/>
      <c r="F26" s="51"/>
      <c r="G26" s="51"/>
      <c r="H26" s="51"/>
      <c r="I26" s="51"/>
      <c r="J26" s="4">
        <v>0</v>
      </c>
      <c r="K26" s="4">
        <v>76</v>
      </c>
      <c r="L26" s="4">
        <v>0</v>
      </c>
      <c r="M26" s="4">
        <v>0</v>
      </c>
      <c r="N26" s="4">
        <v>0</v>
      </c>
      <c r="O26" s="4">
        <v>0</v>
      </c>
      <c r="P26" s="10">
        <f t="shared" si="2"/>
        <v>12.666666666666666</v>
      </c>
    </row>
    <row r="27" spans="2:16" x14ac:dyDescent="0.4">
      <c r="B27" s="6">
        <f t="shared" si="1"/>
        <v>19</v>
      </c>
      <c r="C27" s="17" t="str">
        <f>'[1]Table 9'!B22</f>
        <v>231U0211</v>
      </c>
      <c r="D27" s="51" t="str">
        <f>'[1]Table 9'!C22</f>
        <v>MILLAN RUIZ KEVIN DE JESUS</v>
      </c>
      <c r="E27" s="51"/>
      <c r="F27" s="51"/>
      <c r="G27" s="51"/>
      <c r="H27" s="51"/>
      <c r="I27" s="51"/>
      <c r="J27" s="4">
        <v>70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24.166666666666668</v>
      </c>
    </row>
    <row r="28" spans="2:16" x14ac:dyDescent="0.4">
      <c r="B28" s="6">
        <f t="shared" si="1"/>
        <v>20</v>
      </c>
      <c r="C28" s="17" t="str">
        <f>'[1]Table 9'!B23</f>
        <v>231U0214</v>
      </c>
      <c r="D28" s="51" t="str">
        <f>'[1]Table 9'!C23</f>
        <v>MORENO AGUILAR MARIA FERNANDA</v>
      </c>
      <c r="E28" s="51"/>
      <c r="F28" s="51"/>
      <c r="G28" s="51"/>
      <c r="H28" s="51"/>
      <c r="I28" s="51"/>
      <c r="J28" s="4">
        <v>70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25</v>
      </c>
    </row>
    <row r="29" spans="2:16" x14ac:dyDescent="0.4">
      <c r="B29" s="6">
        <v>21</v>
      </c>
      <c r="C29" s="17" t="str">
        <f>'[1]Table 9'!B24</f>
        <v>231U0652</v>
      </c>
      <c r="D29" s="51" t="str">
        <f>'[1]Table 9'!C24</f>
        <v>MÁLAGA GALEANA ANA ELIZABETH</v>
      </c>
      <c r="E29" s="51"/>
      <c r="F29" s="51"/>
      <c r="G29" s="51"/>
      <c r="H29" s="51"/>
      <c r="I29" s="51"/>
      <c r="J29" s="4">
        <v>0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12.5</v>
      </c>
    </row>
    <row r="30" spans="2:16" x14ac:dyDescent="0.4">
      <c r="B30" s="6">
        <f t="shared" si="1"/>
        <v>22</v>
      </c>
      <c r="C30" s="17" t="str">
        <f>'[1]Table 9'!B25</f>
        <v>231U0217</v>
      </c>
      <c r="D30" s="51" t="str">
        <f>'[1]Table 9'!C25</f>
        <v>NEGRETE CONTRERAS SANTIAGO</v>
      </c>
      <c r="E30" s="51"/>
      <c r="F30" s="51"/>
      <c r="G30" s="51"/>
      <c r="H30" s="51"/>
      <c r="I30" s="51"/>
      <c r="J30" s="4">
        <v>0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12.5</v>
      </c>
    </row>
    <row r="31" spans="2:16" x14ac:dyDescent="0.4">
      <c r="B31" s="6">
        <f t="shared" si="1"/>
        <v>23</v>
      </c>
      <c r="C31" s="17" t="str">
        <f>'[1]Table 9'!B26</f>
        <v>231U0220</v>
      </c>
      <c r="D31" s="51" t="str">
        <f>'[1]Table 9'!C26</f>
        <v>POLITO BUSTAMANTE JASMIN</v>
      </c>
      <c r="E31" s="51"/>
      <c r="F31" s="51"/>
      <c r="G31" s="51"/>
      <c r="H31" s="51"/>
      <c r="I31" s="51"/>
      <c r="J31" s="4">
        <v>77</v>
      </c>
      <c r="K31" s="4">
        <v>80</v>
      </c>
      <c r="L31" s="4">
        <v>70</v>
      </c>
      <c r="M31" s="4">
        <v>0</v>
      </c>
      <c r="N31" s="4">
        <v>0</v>
      </c>
      <c r="O31" s="4">
        <v>0</v>
      </c>
      <c r="P31" s="10">
        <f t="shared" si="0"/>
        <v>37.833333333333336</v>
      </c>
    </row>
    <row r="32" spans="2:16" x14ac:dyDescent="0.4">
      <c r="B32" s="6">
        <f t="shared" si="1"/>
        <v>24</v>
      </c>
      <c r="C32" s="17" t="str">
        <f>'[1]Table 9'!B27</f>
        <v>231U0221</v>
      </c>
      <c r="D32" s="51" t="str">
        <f>'[1]Table 9'!C27</f>
        <v>PUCHETA HERNÁNDEZ BRISA DEL ROCÍO</v>
      </c>
      <c r="E32" s="51"/>
      <c r="F32" s="51"/>
      <c r="G32" s="51"/>
      <c r="H32" s="51"/>
      <c r="I32" s="51"/>
      <c r="J32" s="4">
        <v>80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26.666666666666668</v>
      </c>
    </row>
    <row r="33" spans="2:16" x14ac:dyDescent="0.4">
      <c r="B33" s="6">
        <f t="shared" si="1"/>
        <v>25</v>
      </c>
      <c r="C33" s="17" t="str">
        <f>'[1]Table 9'!B28</f>
        <v>231U0227</v>
      </c>
      <c r="D33" s="51" t="str">
        <f>'[1]Table 9'!C28</f>
        <v>RODAS FLORES LUIS CARLOS</v>
      </c>
      <c r="E33" s="51"/>
      <c r="F33" s="51"/>
      <c r="G33" s="51"/>
      <c r="H33" s="51"/>
      <c r="I33" s="51"/>
      <c r="J33" s="4">
        <v>70</v>
      </c>
      <c r="K33" s="4">
        <v>75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24.166666666666668</v>
      </c>
    </row>
    <row r="34" spans="2:16" x14ac:dyDescent="0.4">
      <c r="B34" s="6">
        <f t="shared" si="1"/>
        <v>26</v>
      </c>
      <c r="C34" s="17" t="str">
        <f>'[1]Table 9'!B29</f>
        <v>231U0230</v>
      </c>
      <c r="D34" s="51" t="str">
        <f>'[1]Table 9'!C29</f>
        <v>TEMICH SALAZAR PAULA</v>
      </c>
      <c r="E34" s="51"/>
      <c r="F34" s="51"/>
      <c r="G34" s="51"/>
      <c r="H34" s="51"/>
      <c r="I34" s="51"/>
      <c r="J34" s="4">
        <v>80</v>
      </c>
      <c r="K34" s="4">
        <v>80</v>
      </c>
      <c r="L34" s="4">
        <v>90</v>
      </c>
      <c r="M34" s="4">
        <v>0</v>
      </c>
      <c r="N34" s="4">
        <v>0</v>
      </c>
      <c r="O34" s="4">
        <v>0</v>
      </c>
      <c r="P34" s="10">
        <f t="shared" si="0"/>
        <v>41.666666666666664</v>
      </c>
    </row>
    <row r="35" spans="2:16" x14ac:dyDescent="0.4">
      <c r="B35" s="6">
        <f t="shared" si="1"/>
        <v>27</v>
      </c>
      <c r="C35" s="17" t="str">
        <f>'[1]Table 9'!B30</f>
        <v>231U0698</v>
      </c>
      <c r="D35" s="51" t="str">
        <f>'[1]Table 9'!C30</f>
        <v>TOTO TOTO JANNETH DEL ROSARIO</v>
      </c>
      <c r="E35" s="51"/>
      <c r="F35" s="51"/>
      <c r="G35" s="51"/>
      <c r="H35" s="51"/>
      <c r="I35" s="51"/>
      <c r="J35" s="4">
        <v>70</v>
      </c>
      <c r="K35" s="4">
        <v>75</v>
      </c>
      <c r="L35" s="4">
        <v>80</v>
      </c>
      <c r="M35" s="4">
        <v>0</v>
      </c>
      <c r="N35" s="4">
        <v>0</v>
      </c>
      <c r="O35" s="4">
        <v>0</v>
      </c>
      <c r="P35" s="10">
        <f t="shared" si="0"/>
        <v>37.5</v>
      </c>
    </row>
    <row r="36" spans="2:16" x14ac:dyDescent="0.4">
      <c r="B36" s="6">
        <f t="shared" si="1"/>
        <v>28</v>
      </c>
      <c r="C36" s="17" t="str">
        <f>'[1]Table 9'!B31</f>
        <v>231U0233</v>
      </c>
      <c r="D36" s="51" t="str">
        <f>'[1]Table 9'!C31</f>
        <v>VICENTE ALVARADO JUAN CARLOS</v>
      </c>
      <c r="E36" s="51"/>
      <c r="F36" s="51"/>
      <c r="G36" s="51"/>
      <c r="H36" s="51"/>
      <c r="I36" s="51"/>
      <c r="J36" s="4">
        <v>75</v>
      </c>
      <c r="K36" s="4">
        <v>76</v>
      </c>
      <c r="L36" s="4">
        <v>75</v>
      </c>
      <c r="M36" s="4">
        <v>0</v>
      </c>
      <c r="N36" s="4">
        <v>0</v>
      </c>
      <c r="O36" s="4">
        <v>0</v>
      </c>
      <c r="P36" s="10">
        <f t="shared" si="0"/>
        <v>37.666666666666664</v>
      </c>
    </row>
    <row r="37" spans="2:16" x14ac:dyDescent="0.4">
      <c r="B37" s="6">
        <f t="shared" si="1"/>
        <v>29</v>
      </c>
      <c r="C37" s="17" t="str">
        <f>'[1]Table 9'!B32</f>
        <v>231U0235</v>
      </c>
      <c r="D37" s="51" t="str">
        <f>'[1]Table 9'!C32</f>
        <v>XOLO ANTELE LOURDES</v>
      </c>
      <c r="E37" s="51"/>
      <c r="F37" s="51"/>
      <c r="G37" s="51"/>
      <c r="H37" s="51"/>
      <c r="I37" s="51"/>
      <c r="J37" s="4">
        <v>80</v>
      </c>
      <c r="K37" s="4">
        <v>80</v>
      </c>
      <c r="L37" s="4">
        <v>85</v>
      </c>
      <c r="M37" s="4">
        <v>0</v>
      </c>
      <c r="N37" s="4">
        <v>0</v>
      </c>
      <c r="O37" s="4">
        <v>0</v>
      </c>
      <c r="P37" s="10">
        <f t="shared" si="0"/>
        <v>40.833333333333336</v>
      </c>
    </row>
    <row r="38" spans="2:16" x14ac:dyDescent="0.4">
      <c r="B38" s="6">
        <f t="shared" si="1"/>
        <v>30</v>
      </c>
      <c r="C38" s="17" t="str">
        <f>'[1]Table 9'!B33</f>
        <v>231U0204</v>
      </c>
      <c r="D38" s="51" t="str">
        <f>'[1]Table 9'!C33</f>
        <v>ZEA CRUZ JOSHUA MARIANO</v>
      </c>
      <c r="E38" s="51"/>
      <c r="F38" s="51"/>
      <c r="G38" s="51"/>
      <c r="H38" s="51"/>
      <c r="I38" s="51"/>
      <c r="J38" s="4">
        <v>0</v>
      </c>
      <c r="K38" s="4">
        <v>75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12.5</v>
      </c>
    </row>
    <row r="39" spans="2:16" x14ac:dyDescent="0.4">
      <c r="B39" s="6"/>
      <c r="C39" s="3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10"/>
    </row>
    <row r="40" spans="2:16" x14ac:dyDescent="0.4">
      <c r="B40" s="16"/>
      <c r="C40" s="20"/>
      <c r="D40" s="29"/>
      <c r="E40" s="29"/>
      <c r="F40" s="29"/>
      <c r="G40" s="29"/>
      <c r="H40" s="29"/>
      <c r="I40" s="29"/>
      <c r="J40" s="18"/>
      <c r="K40" s="18"/>
      <c r="L40" s="18"/>
      <c r="M40" s="18"/>
      <c r="N40" s="18"/>
      <c r="O40" s="18"/>
      <c r="P40" s="19"/>
    </row>
    <row r="41" spans="2:16" x14ac:dyDescent="0.4">
      <c r="B41" s="16"/>
      <c r="C41" s="17"/>
      <c r="D41" s="30"/>
      <c r="E41" s="31"/>
      <c r="F41" s="31"/>
      <c r="G41" s="31"/>
      <c r="H41" s="31"/>
      <c r="I41" s="32"/>
      <c r="J41" s="17"/>
      <c r="K41" s="17"/>
      <c r="L41" s="17"/>
      <c r="M41" s="17"/>
      <c r="N41" s="17"/>
      <c r="O41" s="17"/>
      <c r="P41" s="19"/>
    </row>
    <row r="42" spans="2:16" x14ac:dyDescent="0.4">
      <c r="C42" s="28"/>
      <c r="D42" s="28"/>
      <c r="E42" s="1"/>
      <c r="H42" s="43" t="s">
        <v>18</v>
      </c>
      <c r="I42" s="43"/>
      <c r="J42" s="11">
        <f t="shared" ref="J42:O42" si="3">COUNTIF(J9:J41,"&gt;=70")</f>
        <v>22</v>
      </c>
      <c r="K42" s="11">
        <f t="shared" si="3"/>
        <v>30</v>
      </c>
      <c r="L42" s="11">
        <f t="shared" si="3"/>
        <v>19</v>
      </c>
      <c r="M42" s="11">
        <f t="shared" si="3"/>
        <v>0</v>
      </c>
      <c r="N42" s="11">
        <f t="shared" si="3"/>
        <v>0</v>
      </c>
      <c r="O42" s="11">
        <f t="shared" si="3"/>
        <v>0</v>
      </c>
      <c r="P42" s="15">
        <f>COUNTIF(P9:P39,"&gt;=70")</f>
        <v>0</v>
      </c>
    </row>
    <row r="43" spans="2:16" x14ac:dyDescent="0.4">
      <c r="C43" s="28"/>
      <c r="D43" s="28"/>
      <c r="E43" s="8"/>
      <c r="H43" s="39" t="s">
        <v>19</v>
      </c>
      <c r="I43" s="39"/>
      <c r="J43" s="12">
        <f t="shared" ref="J43:P43" si="4">COUNTIF(J9:J41,"&lt;70")</f>
        <v>8</v>
      </c>
      <c r="K43" s="12">
        <f t="shared" si="4"/>
        <v>0</v>
      </c>
      <c r="L43" s="12">
        <f t="shared" si="4"/>
        <v>11</v>
      </c>
      <c r="M43" s="12">
        <f t="shared" si="4"/>
        <v>30</v>
      </c>
      <c r="N43" s="12">
        <f t="shared" si="4"/>
        <v>30</v>
      </c>
      <c r="O43" s="12">
        <f t="shared" si="4"/>
        <v>30</v>
      </c>
      <c r="P43" s="12">
        <f t="shared" si="4"/>
        <v>30</v>
      </c>
    </row>
    <row r="44" spans="2:16" x14ac:dyDescent="0.4">
      <c r="C44" s="28"/>
      <c r="D44" s="28"/>
      <c r="E44" s="28"/>
      <c r="H44" s="39" t="s">
        <v>20</v>
      </c>
      <c r="I44" s="39"/>
      <c r="J44" s="12">
        <f t="shared" ref="J44:P44" si="5">COUNT(J9:J41)</f>
        <v>30</v>
      </c>
      <c r="K44" s="12">
        <f t="shared" si="5"/>
        <v>30</v>
      </c>
      <c r="L44" s="12">
        <f t="shared" si="5"/>
        <v>30</v>
      </c>
      <c r="M44" s="12">
        <f t="shared" si="5"/>
        <v>30</v>
      </c>
      <c r="N44" s="12">
        <f t="shared" si="5"/>
        <v>30</v>
      </c>
      <c r="O44" s="12">
        <f t="shared" si="5"/>
        <v>30</v>
      </c>
      <c r="P44" s="12">
        <f t="shared" si="5"/>
        <v>30</v>
      </c>
    </row>
    <row r="45" spans="2:16" x14ac:dyDescent="0.4">
      <c r="C45" s="28"/>
      <c r="D45" s="28"/>
      <c r="E45" s="1"/>
      <c r="H45" s="40" t="s">
        <v>15</v>
      </c>
      <c r="I45" s="40"/>
      <c r="J45" s="13">
        <f>J42/J44</f>
        <v>0.73333333333333328</v>
      </c>
      <c r="K45" s="14">
        <f t="shared" ref="K45:P45" si="6">K42/K44</f>
        <v>1</v>
      </c>
      <c r="L45" s="14">
        <f t="shared" si="6"/>
        <v>0.6333333333333333</v>
      </c>
      <c r="M45" s="14">
        <f t="shared" si="6"/>
        <v>0</v>
      </c>
      <c r="N45" s="14">
        <f t="shared" si="6"/>
        <v>0</v>
      </c>
      <c r="O45" s="14">
        <f t="shared" si="6"/>
        <v>0</v>
      </c>
      <c r="P45" s="14">
        <f t="shared" si="6"/>
        <v>0</v>
      </c>
    </row>
    <row r="46" spans="2:16" x14ac:dyDescent="0.4">
      <c r="C46" s="28"/>
      <c r="D46" s="28"/>
      <c r="E46" s="1"/>
      <c r="H46" s="40" t="s">
        <v>16</v>
      </c>
      <c r="I46" s="40"/>
      <c r="J46" s="13">
        <f>J43/J44</f>
        <v>0.26666666666666666</v>
      </c>
      <c r="K46" s="13">
        <f t="shared" ref="K46:P46" si="7">K43/K44</f>
        <v>0</v>
      </c>
      <c r="L46" s="14">
        <f t="shared" si="7"/>
        <v>0.36666666666666664</v>
      </c>
      <c r="M46" s="14">
        <f t="shared" si="7"/>
        <v>1</v>
      </c>
      <c r="N46" s="14">
        <f t="shared" si="7"/>
        <v>1</v>
      </c>
      <c r="O46" s="14">
        <f t="shared" si="7"/>
        <v>1</v>
      </c>
      <c r="P46" s="14">
        <f t="shared" si="7"/>
        <v>1</v>
      </c>
    </row>
    <row r="47" spans="2:16" x14ac:dyDescent="0.4">
      <c r="C47" s="28"/>
      <c r="D47" s="28"/>
      <c r="E47" s="8"/>
    </row>
    <row r="48" spans="2:16" x14ac:dyDescent="0.4">
      <c r="C48" s="1"/>
      <c r="D48" s="1"/>
      <c r="E48" s="8"/>
    </row>
    <row r="49" spans="3:15" x14ac:dyDescent="0.4">
      <c r="C49" s="1"/>
      <c r="D49" s="1"/>
      <c r="E49" s="8"/>
    </row>
    <row r="50" spans="3:15" x14ac:dyDescent="0.4">
      <c r="C50" s="1"/>
      <c r="D50" s="1"/>
      <c r="E50" s="8"/>
    </row>
    <row r="51" spans="3:15" x14ac:dyDescent="0.4">
      <c r="J51" s="42"/>
      <c r="K51" s="42"/>
      <c r="L51" s="42"/>
      <c r="M51" s="42"/>
      <c r="N51" s="42"/>
      <c r="O51" s="42"/>
    </row>
    <row r="52" spans="3:15" x14ac:dyDescent="0.4">
      <c r="J52" s="38" t="s">
        <v>17</v>
      </c>
      <c r="K52" s="38"/>
      <c r="L52" s="38"/>
      <c r="M52" s="38"/>
      <c r="N52" s="38"/>
      <c r="O52" s="38"/>
    </row>
  </sheetData>
  <mergeCells count="55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C42:D42"/>
    <mergeCell ref="H42:I42"/>
    <mergeCell ref="C43:D43"/>
    <mergeCell ref="H43:I43"/>
    <mergeCell ref="C44:E44"/>
    <mergeCell ref="H44:I44"/>
    <mergeCell ref="C45:D45"/>
    <mergeCell ref="H45:I45"/>
    <mergeCell ref="C46:D46"/>
    <mergeCell ref="H46:I46"/>
    <mergeCell ref="C47:D47"/>
    <mergeCell ref="J51:O51"/>
    <mergeCell ref="J52:O5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ALGEBRA LINEAL 307B</vt:lpstr>
      <vt:lpstr>FUND DE FISICA</vt:lpstr>
      <vt:lpstr>MAT APLIC ADMON</vt:lpstr>
      <vt:lpstr>ALGEBRA LINEAL 307B (2)</vt:lpstr>
      <vt:lpstr>FUND DE FISICA (2)</vt:lpstr>
      <vt:lpstr>MAT APLIC ADMON (2)</vt:lpstr>
      <vt:lpstr>ALGEBRA LINEAL 307B (3)</vt:lpstr>
      <vt:lpstr>FUND DE FISICA (3)</vt:lpstr>
      <vt:lpstr>MAT APLIC ADMON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2023-12-01T18:19:05Z</dcterms:modified>
</cp:coreProperties>
</file>