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85D5F876-12B6-40E6-8CAF-0B11820CB82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 " sheetId="11" r:id="rId2"/>
    <sheet name="3" sheetId="12" r:id="rId3"/>
    <sheet name="FINAL" sheetId="14" r:id="rId4"/>
    <sheet name="4" sheetId="13" r:id="rId5"/>
  </sheets>
  <definedNames>
    <definedName name="_xlnm.Print_Area" localSheetId="0">'1'!$A$1:$N$37</definedName>
    <definedName name="_xlnm.Print_Area" localSheetId="1">'2 '!$A$1:$N$37</definedName>
    <definedName name="_xlnm.Print_Area" localSheetId="2">'3'!$A$1:$N$37</definedName>
    <definedName name="_xlnm.Print_Area" localSheetId="4">'4'!$A$1:$N$38</definedName>
    <definedName name="_xlnm.Print_Area" localSheetId="3">FINAL!$A$1:$N$38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4" l="1"/>
  <c r="N29" i="14"/>
  <c r="M29" i="14"/>
  <c r="K29" i="14"/>
  <c r="G29" i="14"/>
  <c r="F29" i="14"/>
  <c r="E29" i="14"/>
  <c r="B38" i="13"/>
  <c r="N29" i="13"/>
  <c r="M29" i="13"/>
  <c r="K29" i="13"/>
  <c r="G29" i="13"/>
  <c r="F29" i="13"/>
  <c r="E29" i="13"/>
  <c r="L17" i="13"/>
  <c r="I17" i="13"/>
  <c r="L16" i="13"/>
  <c r="I16" i="13"/>
  <c r="L14" i="13"/>
  <c r="I14" i="13"/>
  <c r="B37" i="12"/>
  <c r="N28" i="12"/>
  <c r="M28" i="12"/>
  <c r="K28" i="12"/>
  <c r="G28" i="12"/>
  <c r="F28" i="12"/>
  <c r="E28" i="12"/>
  <c r="L27" i="12"/>
  <c r="I27" i="12"/>
  <c r="J27" i="12" s="1"/>
  <c r="H27" i="12"/>
  <c r="L26" i="12"/>
  <c r="I26" i="12"/>
  <c r="J26" i="12" s="1"/>
  <c r="H26" i="12"/>
  <c r="L25" i="12"/>
  <c r="I25" i="12"/>
  <c r="J25" i="12" s="1"/>
  <c r="H25" i="12"/>
  <c r="L24" i="12"/>
  <c r="I24" i="12"/>
  <c r="J24" i="12" s="1"/>
  <c r="H24" i="12"/>
  <c r="L23" i="12"/>
  <c r="I23" i="12"/>
  <c r="J23" i="12" s="1"/>
  <c r="H23" i="12"/>
  <c r="L22" i="12"/>
  <c r="I22" i="12"/>
  <c r="J22" i="12" s="1"/>
  <c r="H22" i="12"/>
  <c r="L21" i="12"/>
  <c r="I21" i="12"/>
  <c r="J21" i="12" s="1"/>
  <c r="H21" i="12"/>
  <c r="L20" i="12"/>
  <c r="I20" i="12"/>
  <c r="J20" i="12" s="1"/>
  <c r="H20" i="12"/>
  <c r="L19" i="12"/>
  <c r="I19" i="12"/>
  <c r="J19" i="12" s="1"/>
  <c r="H19" i="12"/>
  <c r="L18" i="12"/>
  <c r="I18" i="12"/>
  <c r="J18" i="12" s="1"/>
  <c r="H18" i="12"/>
  <c r="L17" i="12"/>
  <c r="I17" i="12"/>
  <c r="J17" i="12" s="1"/>
  <c r="H17" i="12"/>
  <c r="L16" i="12"/>
  <c r="I16" i="12"/>
  <c r="J16" i="12" s="1"/>
  <c r="H16" i="12"/>
  <c r="L15" i="12"/>
  <c r="I15" i="12"/>
  <c r="J15" i="12" s="1"/>
  <c r="H15" i="12"/>
  <c r="L14" i="12"/>
  <c r="I14" i="12"/>
  <c r="J14" i="12" s="1"/>
  <c r="H14" i="12"/>
  <c r="B37" i="11"/>
  <c r="N28" i="11"/>
  <c r="M28" i="11"/>
  <c r="K28" i="11"/>
  <c r="L28" i="11" s="1"/>
  <c r="G28" i="11"/>
  <c r="F28" i="11"/>
  <c r="E28" i="11"/>
  <c r="L27" i="11"/>
  <c r="I27" i="11"/>
  <c r="J27" i="11" s="1"/>
  <c r="H27" i="11"/>
  <c r="L26" i="11"/>
  <c r="J26" i="11"/>
  <c r="I26" i="11"/>
  <c r="H26" i="11"/>
  <c r="L25" i="11"/>
  <c r="I25" i="11"/>
  <c r="J25" i="11" s="1"/>
  <c r="H25" i="11"/>
  <c r="L24" i="11"/>
  <c r="I24" i="11"/>
  <c r="J24" i="11" s="1"/>
  <c r="H24" i="11"/>
  <c r="L23" i="11"/>
  <c r="I23" i="11"/>
  <c r="J23" i="11" s="1"/>
  <c r="H23" i="11"/>
  <c r="L22" i="11"/>
  <c r="I22" i="11"/>
  <c r="J22" i="11" s="1"/>
  <c r="H22" i="11"/>
  <c r="L21" i="11"/>
  <c r="I21" i="11"/>
  <c r="J21" i="11" s="1"/>
  <c r="H21" i="11"/>
  <c r="L20" i="11"/>
  <c r="I20" i="11"/>
  <c r="J20" i="11" s="1"/>
  <c r="H20" i="11"/>
  <c r="L19" i="11"/>
  <c r="I19" i="11"/>
  <c r="J19" i="11" s="1"/>
  <c r="H19" i="11"/>
  <c r="L18" i="11"/>
  <c r="J18" i="11"/>
  <c r="I18" i="11"/>
  <c r="H18" i="11"/>
  <c r="L17" i="11"/>
  <c r="I17" i="11"/>
  <c r="J17" i="11" s="1"/>
  <c r="H17" i="11"/>
  <c r="L16" i="11"/>
  <c r="I16" i="11"/>
  <c r="J16" i="11" s="1"/>
  <c r="H16" i="11"/>
  <c r="L15" i="11"/>
  <c r="I15" i="11"/>
  <c r="J15" i="11" s="1"/>
  <c r="H15" i="11"/>
  <c r="L14" i="11"/>
  <c r="I14" i="11"/>
  <c r="J14" i="11" s="1"/>
  <c r="H14" i="11"/>
  <c r="I29" i="14" l="1"/>
  <c r="J29" i="14" s="1"/>
  <c r="L29" i="14"/>
  <c r="H29" i="14"/>
  <c r="L29" i="13"/>
  <c r="I29" i="13"/>
  <c r="J29" i="13" s="1"/>
  <c r="L28" i="12"/>
  <c r="H29" i="13"/>
  <c r="H28" i="12"/>
  <c r="I28" i="12"/>
  <c r="J28" i="12" s="1"/>
  <c r="I28" i="11"/>
  <c r="J28" i="11" s="1"/>
  <c r="H28" i="1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4D0518F-8A4F-4C26-8502-A7292F68F7D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B683191-040A-4A0F-9C6F-8334A425AF3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9586143E-9C46-4112-A14F-C01CE7AC29B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234BFBFD-5128-4E57-ACD0-20945462338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<sst xmlns="http://schemas.openxmlformats.org/spreadsheetml/2006/main" count="249" uniqueCount="51">
  <si>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</si>
  <si>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</si>
  <si>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</si>
  <si>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</si>
  <si>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</si>
  <si>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</si>
  <si>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</si>
  <si>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</si>
  <si>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</si>
  <si>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</si>
  <si>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</si>
  <si>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</si>
  <si>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</si>
  <si>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</si>
  <si>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</si>
  <si>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</si>
  <si>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</si>
  <si>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</si>
  <si>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</si>
  <si>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</si>
  <si>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</si>
  <si>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</si>
  <si>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</si>
  <si>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</si>
  <si>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</si>
  <si>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</si>
  <si>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</si>
  <si>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</si>
  <si>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</si>
  <si>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</si>
  <si>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</si>
  <si>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</si>
  <si>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</si>
  <si>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</si>
  <si>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</si>
  <si>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FUNDAMENTOS DE FISICA</t>
  </si>
  <si>
    <t>MATEMATICAS APLICADA A LA ADMINISTRACION</t>
  </si>
  <si>
    <t>ALGEBRA LINEAL</t>
  </si>
  <si>
    <t>107B</t>
  </si>
  <si>
    <t>105B</t>
  </si>
  <si>
    <t>307B</t>
  </si>
  <si>
    <t>IGEM</t>
  </si>
  <si>
    <t>SEPTIEMBRE 2023-ENERO 2024</t>
  </si>
  <si>
    <t>2°</t>
  </si>
  <si>
    <t>3°</t>
  </si>
  <si>
    <t>IV</t>
  </si>
  <si>
    <t>105 B</t>
  </si>
  <si>
    <t>V</t>
  </si>
  <si>
    <t>307 B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</si>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</sst>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167E175-E701-423D-AB83-49F973A4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68F227-C0BF-4BC9-89DC-5F5F1E0B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699FF9-91FB-46F8-BDB5-56274343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074" y="7493446"/>
          <a:ext cx="1094576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940CBB-AC0A-4233-B1B9-6F93DCD397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3088" y="7402096"/>
          <a:ext cx="907204" cy="8031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EB41DFB-91C3-47DB-84EF-DD6440CE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2788B0-7746-4219-B468-4BB2A275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696F1D-3B14-4D27-AEB6-886477F41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074" y="7493446"/>
          <a:ext cx="1094576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370DF-BEAC-4628-90A5-681D422FD8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3088" y="7402096"/>
          <a:ext cx="907204" cy="8031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3EFDFB-F62D-4BDA-8ABC-B6798796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9FF3AB-97CC-4DF2-9C07-FC2C31ABE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6302" y="56031"/>
          <a:ext cx="134515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0640489-4A7E-4795-B70C-A0D249CB7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56AF9-907A-4518-996F-F66850221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16" sqref="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f t="shared" si="1"/>
        <v>8</v>
      </c>
      <c r="J15" s="10">
        <f t="shared" si="2"/>
        <v>0.26666666666666666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65</v>
      </c>
      <c r="G28" s="17">
        <f>SUM(G14:G27)</f>
        <v>0</v>
      </c>
      <c r="H28" s="18">
        <f>SUM(F28:G28)/E28</f>
        <v>0.8666666666666667</v>
      </c>
      <c r="I28" s="17">
        <f t="shared" si="1"/>
        <v>10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A13A-D434-4F6A-83E3-7197CBA9DB32}">
  <sheetPr>
    <pageSetUpPr fitToPage="1"/>
  </sheetPr>
  <dimension ref="A1:R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43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30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73</v>
      </c>
      <c r="G28" s="17">
        <f>SUM(G14:G27)</f>
        <v>0</v>
      </c>
      <c r="H28" s="18">
        <f>SUM(F28:G28)/E28</f>
        <v>0.97333333333333338</v>
      </c>
      <c r="I28" s="17">
        <f t="shared" si="1"/>
        <v>2</v>
      </c>
      <c r="J28" s="18">
        <f t="shared" si="2"/>
        <v>2.6666666666666668E-2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56E8-955C-4356-A1B1-C22FC4EF52F1}">
  <sheetPr>
    <pageSetUpPr fitToPage="1"/>
  </sheetPr>
  <dimension ref="A1:R37"/>
  <sheetViews>
    <sheetView zoomScale="85" zoomScaleNormal="85" zoomScaleSheetLayoutView="100" workbookViewId="0">
      <selection activeCell="F16" sqref="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>
        <v>3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36</v>
      </c>
      <c r="B15" s="9">
        <v>3</v>
      </c>
      <c r="C15" s="9" t="s">
        <v>39</v>
      </c>
      <c r="D15" s="9" t="s">
        <v>34</v>
      </c>
      <c r="E15" s="9">
        <v>30</v>
      </c>
      <c r="F15" s="9">
        <v>19</v>
      </c>
      <c r="G15" s="9"/>
      <c r="H15" s="10">
        <f t="shared" si="0"/>
        <v>0.6333333333333333</v>
      </c>
      <c r="I15" s="9">
        <f t="shared" si="1"/>
        <v>11</v>
      </c>
      <c r="J15" s="10">
        <f t="shared" si="2"/>
        <v>0.36666666666666664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8" t="s">
        <v>37</v>
      </c>
      <c r="B16" s="9">
        <v>3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62</v>
      </c>
      <c r="G28" s="17">
        <f>SUM(G14:G27)</f>
        <v>0</v>
      </c>
      <c r="H28" s="18">
        <f>SUM(F28:G28)/E28</f>
        <v>0.82666666666666666</v>
      </c>
      <c r="I28" s="17">
        <f t="shared" si="1"/>
        <v>13</v>
      </c>
      <c r="J28" s="18">
        <f t="shared" si="2"/>
        <v>0.17333333333333334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MIGUEL REYES FISCAL</v>
      </c>
      <c r="C37" s="39"/>
      <c r="D37" s="39"/>
      <c r="E37" s="13"/>
      <c r="F37" s="13"/>
      <c r="G37" s="39" t="s">
        <v>32</v>
      </c>
      <c r="H37" s="39"/>
      <c r="I37" s="39"/>
      <c r="J3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09FB-74E9-4672-B162-0B5EF7CE4726}">
  <sheetPr>
    <pageSetUpPr fitToPage="1"/>
  </sheetPr>
  <dimension ref="A1:R38"/>
  <sheetViews>
    <sheetView tabSelected="1" zoomScale="85" zoomScaleNormal="85" zoomScaleSheetLayoutView="100" workbookViewId="0">
      <selection activeCell="O15" sqref="O15"/>
    </sheetView>
  </sheetViews>
  <sheetFormatPr baseColWidth="10" defaultColWidth="11.44140625" defaultRowHeight="13.2" x14ac:dyDescent="0.25"/>
  <cols>
    <col min="1" max="1" width="38.5546875" style="1" bestFit="1" customWidth="1"/>
    <col min="2" max="2" width="6.777343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50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49</v>
      </c>
      <c r="C14" s="9" t="s">
        <v>38</v>
      </c>
      <c r="D14" s="9" t="s">
        <v>41</v>
      </c>
      <c r="E14" s="9">
        <v>29</v>
      </c>
      <c r="F14" s="9">
        <v>27</v>
      </c>
      <c r="G14" s="9">
        <v>0</v>
      </c>
      <c r="H14" s="10">
        <v>0.93</v>
      </c>
      <c r="I14" s="9">
        <v>2</v>
      </c>
      <c r="J14" s="10">
        <v>7.0000000000000007E-2</v>
      </c>
      <c r="K14" s="9">
        <v>0</v>
      </c>
      <c r="L14" s="10">
        <v>0</v>
      </c>
      <c r="M14" s="9">
        <v>81</v>
      </c>
      <c r="N14" s="15">
        <v>0.9</v>
      </c>
    </row>
    <row r="15" spans="1:14" s="11" customFormat="1" ht="26.4" x14ac:dyDescent="0.25">
      <c r="A15" s="8" t="s">
        <v>36</v>
      </c>
      <c r="B15" s="9" t="s">
        <v>49</v>
      </c>
      <c r="C15" s="9" t="s">
        <v>46</v>
      </c>
      <c r="D15" s="9" t="s">
        <v>34</v>
      </c>
      <c r="E15" s="9">
        <v>30</v>
      </c>
      <c r="F15" s="9">
        <v>16</v>
      </c>
      <c r="G15" s="9">
        <v>9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67</v>
      </c>
      <c r="N15" s="15">
        <v>0.83</v>
      </c>
    </row>
    <row r="16" spans="1:14" s="11" customFormat="1" x14ac:dyDescent="0.25">
      <c r="A16" s="8" t="s">
        <v>37</v>
      </c>
      <c r="B16" s="9" t="s">
        <v>49</v>
      </c>
      <c r="C16" s="9" t="s">
        <v>40</v>
      </c>
      <c r="D16" s="9" t="s">
        <v>41</v>
      </c>
      <c r="E16" s="9">
        <v>18</v>
      </c>
      <c r="F16" s="9">
        <v>18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82</v>
      </c>
      <c r="N16" s="15">
        <v>0.67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R22" s="11" t="s">
        <v>31</v>
      </c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s="11" customFormat="1" ht="16.5" customHeight="1" x14ac:dyDescent="0.25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8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77</v>
      </c>
      <c r="F29" s="17">
        <f>SUM(F14:F28)</f>
        <v>61</v>
      </c>
      <c r="G29" s="17">
        <f>SUM(G14:G28)</f>
        <v>9</v>
      </c>
      <c r="H29" s="18">
        <f>SUM(F29:G29)/E29</f>
        <v>0.90909090909090906</v>
      </c>
      <c r="I29" s="17">
        <f t="shared" ref="I14:I29" si="0">(E29-SUM(F29:G29))-K29</f>
        <v>7</v>
      </c>
      <c r="J29" s="18">
        <f t="shared" ref="J29" si="1">I29/E29</f>
        <v>9.0909090909090912E-2</v>
      </c>
      <c r="K29" s="17">
        <f>SUM(K14:K28)</f>
        <v>0</v>
      </c>
      <c r="L29" s="18">
        <f t="shared" ref="L14:L29" si="2">K29/E29</f>
        <v>0</v>
      </c>
      <c r="M29" s="17">
        <f>AVERAGE(M14:M28)</f>
        <v>76.666666666666671</v>
      </c>
      <c r="N29" s="19">
        <f>AVERAGE(N14:N28)</f>
        <v>0.79999999999999993</v>
      </c>
    </row>
    <row r="31" spans="1:18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ING. MIGUEL REYES FISCAL</v>
      </c>
      <c r="C38" s="39"/>
      <c r="D38" s="39"/>
      <c r="E38" s="13"/>
      <c r="F38" s="13"/>
      <c r="G38" s="39" t="s">
        <v>32</v>
      </c>
      <c r="H38" s="39"/>
      <c r="I38" s="39"/>
      <c r="J38" s="39"/>
    </row>
  </sheetData>
  <mergeCells count="31">
    <mergeCell ref="B35:D35"/>
    <mergeCell ref="G35:J35"/>
    <mergeCell ref="A36:B36"/>
    <mergeCell ref="E36:H36"/>
    <mergeCell ref="B38:D38"/>
    <mergeCell ref="G38:J38"/>
    <mergeCell ref="K12:K13"/>
    <mergeCell ref="L12:L13"/>
    <mergeCell ref="M12:M13"/>
    <mergeCell ref="N12:N13"/>
    <mergeCell ref="A31:N31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EF51-E585-4EA0-B37E-666EB76E4F1C}">
  <sheetPr>
    <pageSetUpPr fitToPage="1"/>
  </sheetPr>
  <dimension ref="A1:R38"/>
  <sheetViews>
    <sheetView zoomScale="85" zoomScaleNormal="85" zoomScaleSheetLayoutView="100" workbookViewId="0">
      <selection activeCell="A17" sqref="A17:D17"/>
    </sheetView>
  </sheetViews>
  <sheetFormatPr baseColWidth="10" defaultColWidth="11.44140625" defaultRowHeight="13.2" x14ac:dyDescent="0.25"/>
  <cols>
    <col min="1" max="1" width="38.5546875" style="1" bestFit="1" customWidth="1"/>
    <col min="2" max="2" width="6.777343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45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/>
      <c r="I14" s="9">
        <f t="shared" ref="I14:I29" si="0">(E14-SUM(F14:G14))-K14</f>
        <v>2</v>
      </c>
      <c r="J14" s="10"/>
      <c r="K14" s="9">
        <v>0</v>
      </c>
      <c r="L14" s="10">
        <f t="shared" ref="L14:L29" si="1">K14/E14</f>
        <v>0</v>
      </c>
      <c r="M14" s="9">
        <v>81</v>
      </c>
      <c r="N14" s="15">
        <v>0.7</v>
      </c>
    </row>
    <row r="15" spans="1:14" s="11" customFormat="1" ht="26.4" x14ac:dyDescent="0.25">
      <c r="A15" s="8" t="s">
        <v>36</v>
      </c>
      <c r="B15" s="9" t="s">
        <v>45</v>
      </c>
      <c r="C15" s="9" t="s">
        <v>46</v>
      </c>
      <c r="D15" s="9" t="s">
        <v>34</v>
      </c>
      <c r="E15" s="9">
        <v>30</v>
      </c>
      <c r="F15" s="9">
        <v>24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69</v>
      </c>
      <c r="N15" s="15">
        <v>0.8</v>
      </c>
    </row>
    <row r="16" spans="1:14" s="11" customFormat="1" ht="26.4" x14ac:dyDescent="0.25">
      <c r="A16" s="8" t="s">
        <v>36</v>
      </c>
      <c r="B16" s="20" t="s">
        <v>47</v>
      </c>
      <c r="C16" s="9" t="s">
        <v>39</v>
      </c>
      <c r="D16" s="9" t="s">
        <v>34</v>
      </c>
      <c r="E16" s="9">
        <v>30</v>
      </c>
      <c r="F16" s="9">
        <v>24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69</v>
      </c>
      <c r="N16" s="15">
        <v>0.8</v>
      </c>
    </row>
    <row r="17" spans="1:18" s="11" customFormat="1" x14ac:dyDescent="0.25">
      <c r="A17" s="8" t="s">
        <v>37</v>
      </c>
      <c r="B17" s="9" t="s">
        <v>45</v>
      </c>
      <c r="C17" s="9" t="s">
        <v>40</v>
      </c>
      <c r="D17" s="9" t="s">
        <v>41</v>
      </c>
      <c r="E17" s="9">
        <v>18</v>
      </c>
      <c r="F17" s="9">
        <v>18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87</v>
      </c>
      <c r="N17" s="15">
        <v>0.67</v>
      </c>
    </row>
    <row r="18" spans="1:18" s="11" customFormat="1" ht="26.4" x14ac:dyDescent="0.25">
      <c r="A18" s="8" t="s">
        <v>37</v>
      </c>
      <c r="B18" s="9" t="s">
        <v>47</v>
      </c>
      <c r="C18" s="9" t="s">
        <v>48</v>
      </c>
      <c r="D18" s="9" t="s">
        <v>41</v>
      </c>
      <c r="E18" s="9">
        <v>18</v>
      </c>
      <c r="F18" s="9">
        <v>18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84</v>
      </c>
      <c r="N18" s="15">
        <v>0.67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R22" s="11" t="s">
        <v>31</v>
      </c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s="11" customFormat="1" ht="16.5" customHeight="1" x14ac:dyDescent="0.25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8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123</v>
      </c>
      <c r="F29" s="17">
        <f>SUM(F14:F28)</f>
        <v>109</v>
      </c>
      <c r="G29" s="17">
        <f>SUM(G14:G28)</f>
        <v>0</v>
      </c>
      <c r="H29" s="18">
        <f>SUM(F29:G29)/E29</f>
        <v>0.88617886178861793</v>
      </c>
      <c r="I29" s="17">
        <f t="shared" si="0"/>
        <v>14</v>
      </c>
      <c r="J29" s="18">
        <f t="shared" ref="J29" si="2">I29/E29</f>
        <v>0.11382113821138211</v>
      </c>
      <c r="K29" s="17">
        <f>SUM(K14:K28)</f>
        <v>0</v>
      </c>
      <c r="L29" s="18">
        <f t="shared" si="1"/>
        <v>0</v>
      </c>
      <c r="M29" s="17">
        <f>AVERAGE(M14:M28)</f>
        <v>78</v>
      </c>
      <c r="N29" s="19">
        <f>AVERAGE(N14:N28)</f>
        <v>0.72799999999999998</v>
      </c>
    </row>
    <row r="31" spans="1:18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ING. MIGUEL REYES FISCAL</v>
      </c>
      <c r="C38" s="39"/>
      <c r="D38" s="39"/>
      <c r="E38" s="13"/>
      <c r="F38" s="13"/>
      <c r="G38" s="39" t="s">
        <v>32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 </vt:lpstr>
      <vt:lpstr>3</vt:lpstr>
      <vt:lpstr>FINAL</vt:lpstr>
      <vt:lpstr>4</vt:lpstr>
      <vt:lpstr>'1'!Área_de_impresión</vt:lpstr>
      <vt:lpstr>'2 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2024-01-15T20:27:09Z</dcterms:modified>
  <cp:category/>
  <cp:contentStatus/>
</cp:coreProperties>
</file>