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"/>
    </mc:Choice>
  </mc:AlternateContent>
  <bookViews>
    <workbookView xWindow="0" yWindow="0" windowWidth="23040" windowHeight="10452" firstSheet="2" activeTab="4"/>
  </bookViews>
  <sheets>
    <sheet name="CULTURA EMPRESARIAL" sheetId="1" r:id="rId1"/>
    <sheet name="INNOVACIÓN Y EMPRENDEDURISMO" sheetId="3" r:id="rId2"/>
    <sheet name="PROCESOS ESTRUCTURALES" sheetId="4" r:id="rId3"/>
    <sheet name="TALLER DE INVESTIGACIÓN II" sheetId="5" r:id="rId4"/>
    <sheet name="DISEÑO DE PRODUCTOS DE TURISMO 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B21" i="1" l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N10" i="3" l="1"/>
  <c r="N11" i="3"/>
  <c r="N12" i="3"/>
  <c r="N13" i="3"/>
  <c r="N14" i="3"/>
  <c r="N15" i="3"/>
  <c r="N9" i="3"/>
  <c r="O9" i="1" l="1"/>
  <c r="P11" i="4"/>
  <c r="P10" i="4"/>
  <c r="P9" i="4"/>
  <c r="N9" i="6"/>
  <c r="M10" i="5" l="1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9" i="5"/>
  <c r="N11" i="6" l="1"/>
  <c r="N10" i="6"/>
  <c r="M15" i="6" l="1"/>
  <c r="L15" i="6"/>
  <c r="K15" i="6"/>
  <c r="J15" i="6"/>
  <c r="M14" i="6"/>
  <c r="L14" i="6"/>
  <c r="K14" i="6"/>
  <c r="J14" i="6"/>
  <c r="J17" i="6" s="1"/>
  <c r="M13" i="6"/>
  <c r="L13" i="6"/>
  <c r="L16" i="6" s="1"/>
  <c r="K13" i="6"/>
  <c r="K16" i="6" s="1"/>
  <c r="J13" i="6"/>
  <c r="J16" i="6" s="1"/>
  <c r="B10" i="6"/>
  <c r="B11" i="6" s="1"/>
  <c r="L40" i="5"/>
  <c r="K40" i="5"/>
  <c r="J40" i="5"/>
  <c r="J42" i="5" s="1"/>
  <c r="L39" i="5"/>
  <c r="K39" i="5"/>
  <c r="L38" i="5"/>
  <c r="K38" i="5"/>
  <c r="J38" i="5"/>
  <c r="J41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O26" i="4"/>
  <c r="N26" i="4"/>
  <c r="M26" i="4"/>
  <c r="L26" i="4"/>
  <c r="K26" i="4"/>
  <c r="J26" i="4"/>
  <c r="O25" i="4"/>
  <c r="N25" i="4"/>
  <c r="M25" i="4"/>
  <c r="M28" i="4" s="1"/>
  <c r="L25" i="4"/>
  <c r="L28" i="4" s="1"/>
  <c r="K25" i="4"/>
  <c r="K28" i="4" s="1"/>
  <c r="J25" i="4"/>
  <c r="O24" i="4"/>
  <c r="N24" i="4"/>
  <c r="M24" i="4"/>
  <c r="L24" i="4"/>
  <c r="L27" i="4" s="1"/>
  <c r="K24" i="4"/>
  <c r="K27" i="4" s="1"/>
  <c r="J24" i="4"/>
  <c r="P23" i="4"/>
  <c r="P22" i="4"/>
  <c r="P21" i="4"/>
  <c r="P20" i="4"/>
  <c r="P19" i="4"/>
  <c r="P18" i="4"/>
  <c r="P17" i="4"/>
  <c r="P16" i="4"/>
  <c r="P15" i="4"/>
  <c r="P14" i="4"/>
  <c r="P13" i="4"/>
  <c r="P1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M18" i="3"/>
  <c r="L18" i="3"/>
  <c r="K18" i="3"/>
  <c r="J18" i="3"/>
  <c r="M17" i="3"/>
  <c r="L17" i="3"/>
  <c r="L20" i="3" s="1"/>
  <c r="K17" i="3"/>
  <c r="M16" i="3"/>
  <c r="M19" i="3" s="1"/>
  <c r="L16" i="3"/>
  <c r="L19" i="3" s="1"/>
  <c r="K16" i="3"/>
  <c r="J16" i="3"/>
  <c r="B10" i="3"/>
  <c r="B11" i="3" s="1"/>
  <c r="B12" i="3" s="1"/>
  <c r="B13" i="3" s="1"/>
  <c r="B14" i="3" s="1"/>
  <c r="B15" i="3" s="1"/>
  <c r="K17" i="6" l="1"/>
  <c r="M27" i="4"/>
  <c r="M20" i="3"/>
  <c r="K20" i="3"/>
  <c r="K19" i="3"/>
  <c r="J20" i="3"/>
  <c r="J19" i="3"/>
  <c r="N18" i="3"/>
  <c r="N28" i="4"/>
  <c r="O28" i="4"/>
  <c r="O27" i="4"/>
  <c r="N27" i="4"/>
  <c r="J27" i="4"/>
  <c r="P26" i="4"/>
  <c r="L17" i="6"/>
  <c r="K41" i="5"/>
  <c r="L41" i="5"/>
  <c r="L42" i="5"/>
  <c r="K42" i="5"/>
  <c r="M40" i="5"/>
  <c r="M16" i="6"/>
  <c r="N15" i="6"/>
  <c r="M17" i="6"/>
  <c r="N13" i="6"/>
  <c r="N14" i="6"/>
  <c r="M38" i="5"/>
  <c r="M39" i="5"/>
  <c r="J28" i="4"/>
  <c r="P24" i="4"/>
  <c r="P25" i="4"/>
  <c r="P28" i="4" s="1"/>
  <c r="N16" i="3"/>
  <c r="N19" i="3" s="1"/>
  <c r="N17" i="3"/>
  <c r="N20" i="3" s="1"/>
  <c r="K55" i="1"/>
  <c r="L55" i="1"/>
  <c r="M55" i="1"/>
  <c r="N55" i="1"/>
  <c r="J55" i="1"/>
  <c r="O52" i="1"/>
  <c r="K54" i="1"/>
  <c r="L54" i="1"/>
  <c r="M54" i="1"/>
  <c r="N54" i="1"/>
  <c r="K53" i="1"/>
  <c r="L53" i="1"/>
  <c r="M53" i="1"/>
  <c r="N53" i="1"/>
  <c r="J54" i="1"/>
  <c r="J53" i="1"/>
  <c r="P27" i="4" l="1"/>
  <c r="M42" i="5"/>
  <c r="M41" i="5"/>
  <c r="N17" i="6"/>
  <c r="N16" i="6"/>
  <c r="O48" i="1"/>
  <c r="O49" i="1"/>
  <c r="O50" i="1"/>
  <c r="O51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10" i="1"/>
  <c r="O11" i="1"/>
  <c r="O12" i="1"/>
  <c r="O13" i="1"/>
  <c r="O14" i="1"/>
  <c r="O15" i="1"/>
  <c r="O16" i="1"/>
  <c r="O18" i="1"/>
  <c r="O19" i="1"/>
  <c r="O20" i="1"/>
  <c r="K57" i="1"/>
  <c r="L57" i="1"/>
  <c r="M57" i="1"/>
  <c r="N57" i="1"/>
  <c r="K56" i="1"/>
  <c r="L56" i="1"/>
  <c r="M56" i="1"/>
  <c r="N56" i="1"/>
  <c r="J57" i="1"/>
  <c r="J56" i="1"/>
  <c r="O55" i="1" l="1"/>
  <c r="O54" i="1"/>
  <c r="O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O57" i="1" l="1"/>
  <c r="O56" i="1"/>
</calcChain>
</file>

<file path=xl/sharedStrings.xml><?xml version="1.0" encoding="utf-8"?>
<sst xmlns="http://schemas.openxmlformats.org/spreadsheetml/2006/main" count="706" uniqueCount="207">
  <si>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</si>
  <si>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</si>
  <si>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</si>
  <si>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</si>
  <si>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</si>
  <si>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</si>
  <si>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</si>
  <si>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</si>
  <si>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</si>
  <si>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</si>
  <si>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</si>
  <si>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</si>
  <si>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</si>
  <si>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</si>
  <si>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</si>
  <si>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</si>
  <si>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</si>
  <si>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</si>
  <si>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</si>
  <si>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</si>
  <si>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</si>
  <si>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</si>
  <si>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</si>
  <si>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MARIA DEL CARMEN DAVID MIROS</t>
  </si>
  <si>
    <t>FEBRERO-JULIO 2023</t>
  </si>
  <si>
    <t>Acua Ramirez Tristan Ander</t>
  </si>
  <si>
    <t>Avila Arvea Stefany</t>
  </si>
  <si>
    <t>Canela Oliver Alexandra</t>
  </si>
  <si>
    <t xml:space="preserve">Chapol Ortíz Ariadna Pola </t>
  </si>
  <si>
    <t>Chontal Pelayo Victor Manuel</t>
  </si>
  <si>
    <t>Domínguez Campechano Elizabeth</t>
  </si>
  <si>
    <t>Domínguez Promotor  Coral</t>
  </si>
  <si>
    <t>Escribano Rodríguez Edgar Omar</t>
  </si>
  <si>
    <t>Farias Pouchouleen Sahian</t>
  </si>
  <si>
    <t>Figueroa Domínguez Stephania</t>
  </si>
  <si>
    <t>Gracia Martínez Gustavo Rodolfo</t>
  </si>
  <si>
    <t>Martínez Nieves Michelle Alejandra</t>
  </si>
  <si>
    <t>Paez Santos Yolivey</t>
  </si>
  <si>
    <t>Perez Martínez Joaly Lizbeth</t>
  </si>
  <si>
    <t>Pucheta Miros Mayra Guadalupe</t>
  </si>
  <si>
    <t>Quinto Tome Marisol de Jesús</t>
  </si>
  <si>
    <t>Roque Navarrete Daysee Guadalupe</t>
  </si>
  <si>
    <t>Sánchez Hernández Uriel del Ángel</t>
  </si>
  <si>
    <t>Serrano Salazar Andrea</t>
  </si>
  <si>
    <t>Sinta Gonzalez Aeelen</t>
  </si>
  <si>
    <t>Sinta Temich Gabriela</t>
  </si>
  <si>
    <t>Tepach Arres María Guadalupe</t>
  </si>
  <si>
    <t>Torres Piña Luisa Arturina</t>
  </si>
  <si>
    <t>Turrent Hernández Liliana del Carmen</t>
  </si>
  <si>
    <t>Velasco Chima Yuridia</t>
  </si>
  <si>
    <t>Villegas Cobaxin Maria Jose</t>
  </si>
  <si>
    <t>Xalate Mendoza María Fernanda</t>
  </si>
  <si>
    <t>Xolo Baxin Yuri Diana</t>
  </si>
  <si>
    <t>Xolo Cuazzozon Samuel Isai</t>
  </si>
  <si>
    <t>TALLER DE INVESTIGACIÓN II</t>
  </si>
  <si>
    <t>SEPTIEMBRE 2023-ENERO 2924</t>
  </si>
  <si>
    <t>MARÍA DEL CARMEN DAVID MIROS</t>
  </si>
  <si>
    <t>201U0129</t>
  </si>
  <si>
    <t>DISEÑO DE PRODUSVTOS DE TURISMO ALTERNATIVO</t>
  </si>
  <si>
    <t>705-B</t>
  </si>
  <si>
    <t>PROCESOS ESTRUCTURALES</t>
  </si>
  <si>
    <t>505-B</t>
  </si>
  <si>
    <t>SEPTIEMBRE 2023-ENERO 2024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</si>
  <si>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</si>
  <si>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</si>
  <si>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</si>
  <si>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</si>
  <si>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</si>
  <si>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</si>
  <si>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</si>
  <si>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</si>
  <si>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</si>
  <si>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</si>
  <si>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</si>
  <si>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</si>
  <si>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</si>
  <si>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</si>
  <si>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</si>
  <si>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Cancino Chiguil Karla Vanessa</t>
  </si>
  <si>
    <t>Castro Xala Aixa Michelle</t>
  </si>
  <si>
    <t>Chiguil Pucheta Andrea Lizet</t>
  </si>
  <si>
    <t>Cruz Contreras Dallians</t>
  </si>
  <si>
    <t>Gutierrez Hervis Alondra</t>
  </si>
  <si>
    <t>Isidoro Coyolt Brayan</t>
  </si>
  <si>
    <t>Ixba Chontal Perla del Carmen</t>
  </si>
  <si>
    <t>Nofriega Cardenas Evelyn Nicol</t>
  </si>
  <si>
    <t>Pretelin Fonseca María José</t>
  </si>
  <si>
    <t>Pucheta Velasco Daniel</t>
  </si>
  <si>
    <t>Resendiz Cobaxin Brad Hilario</t>
  </si>
  <si>
    <t>Reyes Torres Jalil</t>
  </si>
  <si>
    <t>Salas Baxin Danahi</t>
  </si>
  <si>
    <t xml:space="preserve">Sinaca Ruiz Maritza </t>
  </si>
  <si>
    <t>Tornado  Hernámdez Karen</t>
  </si>
  <si>
    <t>Noriega Cardenas Evelyn Nicol</t>
  </si>
  <si>
    <t>Baxin Toto Itzanami</t>
  </si>
  <si>
    <t>Lopez Muñoz Ivandro</t>
  </si>
  <si>
    <t>Martínez Cagal Sayuri</t>
  </si>
  <si>
    <t>Mendoza Sánchez Arlet</t>
  </si>
  <si>
    <t>Morales Hernández Alejandra</t>
  </si>
  <si>
    <t>Seba Pólito Itzel</t>
  </si>
  <si>
    <t>Zetina Ávila Julio Cesar</t>
  </si>
  <si>
    <t>INNOVACIÓN Y EMPRENDEDURISMO</t>
  </si>
  <si>
    <t>605-B</t>
  </si>
  <si>
    <t>SEPTIEMBRE2023- ENERO 2024</t>
  </si>
  <si>
    <t>Acosta Rodriguez Aranza Stephany</t>
  </si>
  <si>
    <t>Aguirre Ferman Nestor Alejandro</t>
  </si>
  <si>
    <t>Arevalo Domínguez Milton</t>
  </si>
  <si>
    <t>Baxin Mixtega Eduardo Ivan</t>
  </si>
  <si>
    <t>Baxin Rosas Bryan Gabriel</t>
  </si>
  <si>
    <t>Baxin Tagan Gael Isai</t>
  </si>
  <si>
    <t>Camacho Ventura Alan Rodrigo</t>
  </si>
  <si>
    <t>Castro Martínrez Yosef Eduardo</t>
  </si>
  <si>
    <t>Cosme Moreno José de Jesús</t>
  </si>
  <si>
    <t>Cruz Zacarías Wendy Ellen</t>
  </si>
  <si>
    <t>García Segura Cesar Eduardo</t>
  </si>
  <si>
    <t>Hernández Toto Amalin Romina</t>
  </si>
  <si>
    <t>Martínez Candelario Isaac Moises</t>
  </si>
  <si>
    <t>Martínez Vera Erick</t>
  </si>
  <si>
    <t>Morales Ixtepan Geovany de Jesús</t>
  </si>
  <si>
    <t xml:space="preserve">Morales Ton Estrella </t>
  </si>
  <si>
    <t>Mloreno Landa Monserrat</t>
  </si>
  <si>
    <t>Palayo Carranza Monserrat</t>
  </si>
  <si>
    <t>Perez Carrasco Diana Cecilia</t>
  </si>
  <si>
    <t>Perez Hernández Aarón de Jesús</t>
  </si>
  <si>
    <t>Perez Sánchez Victor Edeén</t>
  </si>
  <si>
    <t>Pólito Ventura Luis Gerardo</t>
  </si>
  <si>
    <t>Quinto Lucho Landy Berenice</t>
  </si>
  <si>
    <t>Ramón Xolo Carla Karina</t>
  </si>
  <si>
    <t>Rodriguez López Jazer</t>
  </si>
  <si>
    <t>Salazar Urieta Luis Elias</t>
  </si>
  <si>
    <t>Valle Martínez Kevin Eduardo</t>
  </si>
  <si>
    <t>Ventura Bustamante Veronica Alejandra</t>
  </si>
  <si>
    <t>Yllescas Acosta Yovana</t>
  </si>
  <si>
    <t>CULTURA EMPRESARIAL</t>
  </si>
  <si>
    <t>SEPTIEMBRE 2023 ENERO 2024</t>
  </si>
  <si>
    <t>304-B</t>
  </si>
  <si>
    <t>MCA. MARÍA DEL CARMEN DAVID MIROS</t>
  </si>
  <si>
    <t>221U0184</t>
  </si>
  <si>
    <t>221U0802</t>
  </si>
  <si>
    <t>221U0189</t>
  </si>
  <si>
    <t>221U0192</t>
  </si>
  <si>
    <t>221U0193</t>
  </si>
  <si>
    <t>221U0194</t>
  </si>
  <si>
    <t>221U0196</t>
  </si>
  <si>
    <t>221U0197</t>
  </si>
  <si>
    <t>221U0201</t>
  </si>
  <si>
    <t>221U0203</t>
  </si>
  <si>
    <t>221U0209</t>
  </si>
  <si>
    <t>221U0215</t>
  </si>
  <si>
    <t>221U0221</t>
  </si>
  <si>
    <t>221U0222</t>
  </si>
  <si>
    <t>221U0225</t>
  </si>
  <si>
    <t>221U0226</t>
  </si>
  <si>
    <t>221U0228</t>
  </si>
  <si>
    <t>221U0230</t>
  </si>
  <si>
    <t>221U0232</t>
  </si>
  <si>
    <t>221U0263</t>
  </si>
  <si>
    <t>221U236</t>
  </si>
  <si>
    <t>221U0238</t>
  </si>
  <si>
    <t>221U0243</t>
  </si>
  <si>
    <t>221U0244</t>
  </si>
  <si>
    <t>221U0245</t>
  </si>
  <si>
    <t>221U0246</t>
  </si>
  <si>
    <t>221iu0266</t>
  </si>
  <si>
    <t>221u0254</t>
  </si>
  <si>
    <t>221U0256</t>
  </si>
  <si>
    <t>211U0015</t>
  </si>
  <si>
    <t>181U0266</t>
  </si>
  <si>
    <t>211U0004</t>
  </si>
  <si>
    <t>201U0147</t>
  </si>
  <si>
    <t>191U0687</t>
  </si>
  <si>
    <t>201U0243</t>
  </si>
  <si>
    <t>211U0017</t>
  </si>
  <si>
    <t>201U0132</t>
  </si>
  <si>
    <t>201U0148</t>
  </si>
  <si>
    <t>201U0458</t>
  </si>
  <si>
    <t>Baxin Xolo Emmanuel</t>
  </si>
  <si>
    <t>Perez Chiguil David de Jesús</t>
  </si>
  <si>
    <t>Ponce Alvarado María del Carmen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</si>
  <si>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</si>
  <si>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</si>
  <si>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</si>
  <si>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</si>
  <si>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</si>
  <si>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</si>
  <si>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</si>
  <si>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</si>
  <si>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191U0228</t>
  </si>
  <si>
    <t>201u0143</t>
  </si>
  <si>
    <t>201u0146</t>
  </si>
  <si>
    <t>201u0431</t>
  </si>
  <si>
    <t>201u0549</t>
  </si>
  <si>
    <t>201u0153</t>
  </si>
  <si>
    <t>201u0154</t>
  </si>
  <si>
    <t>201u0156</t>
  </si>
  <si>
    <t>201u0158</t>
  </si>
  <si>
    <t>201u0516</t>
  </si>
  <si>
    <t>201u0491</t>
  </si>
  <si>
    <t>201u0159</t>
  </si>
  <si>
    <t>201u0161</t>
  </si>
  <si>
    <t>201u0518</t>
  </si>
  <si>
    <t>201u0163</t>
  </si>
  <si>
    <t>201u0564</t>
  </si>
  <si>
    <t>201u0165</t>
  </si>
  <si>
    <t>201u0318</t>
  </si>
  <si>
    <t>201u0166</t>
  </si>
  <si>
    <t>201u0167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</si>
</sst>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[Red]* &quot;NA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0" xfId="0" applyNumberFormat="1"/>
    <xf numFmtId="164" fontId="7" fillId="0" borderId="8" xfId="0" applyNumberFormat="1" applyFont="1" applyBorder="1"/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64" fontId="7" fillId="0" borderId="2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opLeftCell="A2" zoomScale="84" zoomScaleNormal="84" workbookViewId="0">
      <selection activeCell="L23" sqref="L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33203125" customWidth="1"/>
    <col min="15" max="15" width="8.6640625" customWidth="1"/>
    <col min="16" max="17" width="5.6640625" customWidth="1"/>
  </cols>
  <sheetData>
    <row r="2" spans="2:16" ht="15.6" x14ac:dyDescent="0.3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"/>
      <c r="P2" s="2"/>
    </row>
    <row r="3" spans="2:16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"/>
      <c r="P3" s="1"/>
    </row>
    <row r="4" spans="2:16" x14ac:dyDescent="0.3">
      <c r="C4" t="s">
        <v>0</v>
      </c>
      <c r="D4" s="55" t="s">
        <v>133</v>
      </c>
      <c r="E4" s="55"/>
      <c r="F4" s="55"/>
      <c r="G4" s="55"/>
      <c r="I4" t="s">
        <v>1</v>
      </c>
      <c r="J4" s="44" t="s">
        <v>135</v>
      </c>
      <c r="K4" s="44"/>
      <c r="M4" t="s">
        <v>2</v>
      </c>
      <c r="N4" s="30">
        <v>45201</v>
      </c>
    </row>
    <row r="5" spans="2:16" ht="6.75" customHeight="1" x14ac:dyDescent="0.3">
      <c r="D5" s="6"/>
      <c r="E5" s="6"/>
      <c r="F5" s="6"/>
      <c r="G5" s="6"/>
    </row>
    <row r="6" spans="2:16" x14ac:dyDescent="0.3">
      <c r="C6" t="s">
        <v>3</v>
      </c>
      <c r="D6" s="44" t="s">
        <v>134</v>
      </c>
      <c r="E6" s="44"/>
      <c r="F6" s="44"/>
      <c r="G6" s="44"/>
      <c r="I6" s="49" t="s">
        <v>21</v>
      </c>
      <c r="J6" s="49"/>
      <c r="K6" s="50" t="s">
        <v>136</v>
      </c>
      <c r="L6" s="50"/>
      <c r="M6" s="50"/>
      <c r="N6" s="50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13" t="s">
        <v>22</v>
      </c>
    </row>
    <row r="9" spans="2:16" x14ac:dyDescent="0.3">
      <c r="B9" s="7">
        <v>1</v>
      </c>
      <c r="C9" t="s">
        <v>137</v>
      </c>
      <c r="D9" s="41" t="s">
        <v>104</v>
      </c>
      <c r="E9" s="42" t="s">
        <v>104</v>
      </c>
      <c r="F9" s="42" t="s">
        <v>104</v>
      </c>
      <c r="G9" s="42" t="s">
        <v>104</v>
      </c>
      <c r="H9" s="42" t="s">
        <v>104</v>
      </c>
      <c r="I9" s="43" t="s">
        <v>104</v>
      </c>
      <c r="J9" s="4">
        <v>85</v>
      </c>
      <c r="K9" s="4">
        <v>80</v>
      </c>
      <c r="L9" s="5">
        <v>85</v>
      </c>
      <c r="M9" s="5">
        <v>0</v>
      </c>
      <c r="N9" s="5">
        <v>0</v>
      </c>
      <c r="O9" s="14">
        <f>SUM(J9:N9)/5</f>
        <v>50</v>
      </c>
    </row>
    <row r="10" spans="2:16" x14ac:dyDescent="0.3">
      <c r="B10" s="7">
        <f t="shared" ref="B10:B52" si="0">B9+1</f>
        <v>2</v>
      </c>
      <c r="C10" t="s">
        <v>138</v>
      </c>
      <c r="D10" s="41" t="s">
        <v>105</v>
      </c>
      <c r="E10" s="42" t="s">
        <v>105</v>
      </c>
      <c r="F10" s="42" t="s">
        <v>105</v>
      </c>
      <c r="G10" s="42" t="s">
        <v>105</v>
      </c>
      <c r="H10" s="42" t="s">
        <v>105</v>
      </c>
      <c r="I10" s="43" t="s">
        <v>105</v>
      </c>
      <c r="J10" s="4">
        <v>90</v>
      </c>
      <c r="K10" s="5">
        <v>90</v>
      </c>
      <c r="L10" s="5">
        <v>90</v>
      </c>
      <c r="M10" s="5">
        <v>0</v>
      </c>
      <c r="N10" s="5">
        <v>0</v>
      </c>
      <c r="O10" s="14">
        <f t="shared" ref="O10:O52" si="1">SUM(J10:N10)/7</f>
        <v>38.571428571428569</v>
      </c>
    </row>
    <row r="11" spans="2:16" x14ac:dyDescent="0.3">
      <c r="B11" s="7">
        <f t="shared" si="0"/>
        <v>3</v>
      </c>
      <c r="C11" t="s">
        <v>139</v>
      </c>
      <c r="D11" s="41" t="s">
        <v>106</v>
      </c>
      <c r="E11" s="42" t="s">
        <v>106</v>
      </c>
      <c r="F11" s="42" t="s">
        <v>106</v>
      </c>
      <c r="G11" s="42" t="s">
        <v>106</v>
      </c>
      <c r="H11" s="42" t="s">
        <v>106</v>
      </c>
      <c r="I11" s="43" t="s">
        <v>106</v>
      </c>
      <c r="J11" s="4">
        <v>100</v>
      </c>
      <c r="K11" s="5">
        <v>100</v>
      </c>
      <c r="L11" s="5">
        <v>95</v>
      </c>
      <c r="M11" s="5">
        <v>0</v>
      </c>
      <c r="N11" s="5">
        <v>0</v>
      </c>
      <c r="O11" s="14">
        <f t="shared" si="1"/>
        <v>42.142857142857146</v>
      </c>
    </row>
    <row r="12" spans="2:16" x14ac:dyDescent="0.3">
      <c r="B12" s="7">
        <f t="shared" si="0"/>
        <v>4</v>
      </c>
      <c r="C12" t="s">
        <v>140</v>
      </c>
      <c r="D12" s="41" t="s">
        <v>107</v>
      </c>
      <c r="E12" s="42" t="s">
        <v>107</v>
      </c>
      <c r="F12" s="42" t="s">
        <v>107</v>
      </c>
      <c r="G12" s="42" t="s">
        <v>107</v>
      </c>
      <c r="H12" s="42" t="s">
        <v>107</v>
      </c>
      <c r="I12" s="43" t="s">
        <v>107</v>
      </c>
      <c r="J12" s="4">
        <v>90</v>
      </c>
      <c r="K12" s="5">
        <v>100</v>
      </c>
      <c r="L12" s="5">
        <v>90</v>
      </c>
      <c r="M12" s="5">
        <v>0</v>
      </c>
      <c r="N12" s="5">
        <v>0</v>
      </c>
      <c r="O12" s="14">
        <f t="shared" si="1"/>
        <v>40</v>
      </c>
    </row>
    <row r="13" spans="2:16" x14ac:dyDescent="0.3">
      <c r="B13" s="7">
        <f t="shared" si="0"/>
        <v>5</v>
      </c>
      <c r="C13" t="s">
        <v>141</v>
      </c>
      <c r="D13" s="41" t="s">
        <v>108</v>
      </c>
      <c r="E13" s="42" t="s">
        <v>108</v>
      </c>
      <c r="F13" s="42" t="s">
        <v>108</v>
      </c>
      <c r="G13" s="42" t="s">
        <v>108</v>
      </c>
      <c r="H13" s="42" t="s">
        <v>108</v>
      </c>
      <c r="I13" s="43" t="s">
        <v>108</v>
      </c>
      <c r="J13" s="4">
        <v>100</v>
      </c>
      <c r="K13" s="5">
        <v>100</v>
      </c>
      <c r="L13" s="5">
        <v>95</v>
      </c>
      <c r="M13" s="5">
        <v>0</v>
      </c>
      <c r="N13" s="5">
        <v>0</v>
      </c>
      <c r="O13" s="14">
        <f t="shared" si="1"/>
        <v>42.142857142857146</v>
      </c>
    </row>
    <row r="14" spans="2:16" x14ac:dyDescent="0.3">
      <c r="B14" s="7">
        <f t="shared" si="0"/>
        <v>6</v>
      </c>
      <c r="C14" t="s">
        <v>142</v>
      </c>
      <c r="D14" s="41" t="s">
        <v>109</v>
      </c>
      <c r="E14" s="42" t="s">
        <v>109</v>
      </c>
      <c r="F14" s="42" t="s">
        <v>109</v>
      </c>
      <c r="G14" s="42" t="s">
        <v>109</v>
      </c>
      <c r="H14" s="42" t="s">
        <v>109</v>
      </c>
      <c r="I14" s="43" t="s">
        <v>109</v>
      </c>
      <c r="J14" s="4">
        <v>100</v>
      </c>
      <c r="K14" s="5">
        <v>100</v>
      </c>
      <c r="L14" s="5">
        <v>95</v>
      </c>
      <c r="M14" s="5">
        <v>0</v>
      </c>
      <c r="N14" s="5">
        <v>0</v>
      </c>
      <c r="O14" s="14">
        <f t="shared" si="1"/>
        <v>42.142857142857146</v>
      </c>
    </row>
    <row r="15" spans="2:16" x14ac:dyDescent="0.3">
      <c r="B15" s="7">
        <f t="shared" si="0"/>
        <v>7</v>
      </c>
      <c r="C15" t="s">
        <v>143</v>
      </c>
      <c r="D15" s="41" t="s">
        <v>110</v>
      </c>
      <c r="E15" s="42" t="s">
        <v>110</v>
      </c>
      <c r="F15" s="42" t="s">
        <v>110</v>
      </c>
      <c r="G15" s="42" t="s">
        <v>110</v>
      </c>
      <c r="H15" s="42" t="s">
        <v>110</v>
      </c>
      <c r="I15" s="43" t="s">
        <v>110</v>
      </c>
      <c r="J15" s="4">
        <v>85</v>
      </c>
      <c r="K15" s="5">
        <v>80</v>
      </c>
      <c r="L15" s="5">
        <v>90</v>
      </c>
      <c r="M15" s="5">
        <v>0</v>
      </c>
      <c r="N15" s="5">
        <v>0</v>
      </c>
      <c r="O15" s="14">
        <f t="shared" si="1"/>
        <v>36.428571428571431</v>
      </c>
    </row>
    <row r="16" spans="2:16" x14ac:dyDescent="0.3">
      <c r="B16" s="7">
        <f t="shared" si="0"/>
        <v>8</v>
      </c>
      <c r="C16" t="s">
        <v>144</v>
      </c>
      <c r="D16" s="41" t="s">
        <v>111</v>
      </c>
      <c r="E16" s="42" t="s">
        <v>111</v>
      </c>
      <c r="F16" s="42" t="s">
        <v>111</v>
      </c>
      <c r="G16" s="42" t="s">
        <v>111</v>
      </c>
      <c r="H16" s="42" t="s">
        <v>111</v>
      </c>
      <c r="I16" s="43" t="s">
        <v>111</v>
      </c>
      <c r="J16" s="4">
        <v>95</v>
      </c>
      <c r="K16" s="5">
        <v>95</v>
      </c>
      <c r="L16" s="5">
        <v>100</v>
      </c>
      <c r="M16" s="5">
        <v>0</v>
      </c>
      <c r="N16" s="5">
        <v>0</v>
      </c>
      <c r="O16" s="14">
        <f t="shared" si="1"/>
        <v>41.428571428571431</v>
      </c>
    </row>
    <row r="17" spans="2:15" x14ac:dyDescent="0.3">
      <c r="B17" s="7">
        <f t="shared" si="0"/>
        <v>9</v>
      </c>
      <c r="C17" t="s">
        <v>145</v>
      </c>
      <c r="D17" s="41" t="s">
        <v>112</v>
      </c>
      <c r="E17" s="42" t="s">
        <v>112</v>
      </c>
      <c r="F17" s="42" t="s">
        <v>112</v>
      </c>
      <c r="G17" s="42" t="s">
        <v>112</v>
      </c>
      <c r="H17" s="42" t="s">
        <v>112</v>
      </c>
      <c r="I17" s="43" t="s">
        <v>112</v>
      </c>
      <c r="J17" s="4">
        <v>100</v>
      </c>
      <c r="K17" s="5">
        <v>100</v>
      </c>
      <c r="L17" s="5">
        <v>95</v>
      </c>
      <c r="M17" s="5">
        <v>0</v>
      </c>
      <c r="N17" s="5">
        <v>0</v>
      </c>
      <c r="O17" s="14">
        <f>SUM(J17:N17)/5</f>
        <v>59</v>
      </c>
    </row>
    <row r="18" spans="2:15" x14ac:dyDescent="0.3">
      <c r="B18" s="7">
        <f t="shared" si="0"/>
        <v>10</v>
      </c>
      <c r="C18" t="s">
        <v>146</v>
      </c>
      <c r="D18" s="41" t="s">
        <v>113</v>
      </c>
      <c r="E18" s="42" t="s">
        <v>113</v>
      </c>
      <c r="F18" s="42" t="s">
        <v>113</v>
      </c>
      <c r="G18" s="42" t="s">
        <v>113</v>
      </c>
      <c r="H18" s="42" t="s">
        <v>113</v>
      </c>
      <c r="I18" s="43" t="s">
        <v>113</v>
      </c>
      <c r="J18" s="4">
        <v>88</v>
      </c>
      <c r="K18" s="5">
        <v>95</v>
      </c>
      <c r="L18" s="5">
        <v>95</v>
      </c>
      <c r="M18" s="5">
        <v>0</v>
      </c>
      <c r="N18" s="5">
        <v>0</v>
      </c>
      <c r="O18" s="14">
        <f t="shared" si="1"/>
        <v>39.714285714285715</v>
      </c>
    </row>
    <row r="19" spans="2:15" x14ac:dyDescent="0.3">
      <c r="B19" s="7">
        <f t="shared" si="0"/>
        <v>11</v>
      </c>
      <c r="C19" t="s">
        <v>147</v>
      </c>
      <c r="D19" s="41" t="s">
        <v>114</v>
      </c>
      <c r="E19" s="42" t="s">
        <v>114</v>
      </c>
      <c r="F19" s="42" t="s">
        <v>114</v>
      </c>
      <c r="G19" s="42" t="s">
        <v>114</v>
      </c>
      <c r="H19" s="42" t="s">
        <v>114</v>
      </c>
      <c r="I19" s="43" t="s">
        <v>114</v>
      </c>
      <c r="J19" s="4">
        <v>85</v>
      </c>
      <c r="K19" s="5">
        <v>80</v>
      </c>
      <c r="L19" s="5">
        <v>85</v>
      </c>
      <c r="M19" s="5">
        <v>0</v>
      </c>
      <c r="N19" s="5">
        <v>0</v>
      </c>
      <c r="O19" s="14">
        <f t="shared" si="1"/>
        <v>35.714285714285715</v>
      </c>
    </row>
    <row r="20" spans="2:15" x14ac:dyDescent="0.3">
      <c r="B20" s="7">
        <f t="shared" si="0"/>
        <v>12</v>
      </c>
      <c r="C20" t="s">
        <v>148</v>
      </c>
      <c r="D20" s="41" t="s">
        <v>115</v>
      </c>
      <c r="E20" s="42" t="s">
        <v>115</v>
      </c>
      <c r="F20" s="42" t="s">
        <v>115</v>
      </c>
      <c r="G20" s="42" t="s">
        <v>115</v>
      </c>
      <c r="H20" s="42" t="s">
        <v>115</v>
      </c>
      <c r="I20" s="43" t="s">
        <v>115</v>
      </c>
      <c r="J20" s="4">
        <v>85</v>
      </c>
      <c r="K20" s="5">
        <v>80</v>
      </c>
      <c r="L20" s="5">
        <v>85</v>
      </c>
      <c r="M20" s="5">
        <v>0</v>
      </c>
      <c r="N20" s="5">
        <v>0</v>
      </c>
      <c r="O20" s="14">
        <f t="shared" si="1"/>
        <v>35.714285714285715</v>
      </c>
    </row>
    <row r="21" spans="2:15" x14ac:dyDescent="0.3">
      <c r="B21" s="33">
        <f t="shared" si="0"/>
        <v>13</v>
      </c>
      <c r="C21" t="s">
        <v>149</v>
      </c>
      <c r="D21" s="41" t="s">
        <v>116</v>
      </c>
      <c r="E21" s="42" t="s">
        <v>116</v>
      </c>
      <c r="F21" s="42" t="s">
        <v>116</v>
      </c>
      <c r="G21" s="42" t="s">
        <v>116</v>
      </c>
      <c r="H21" s="42" t="s">
        <v>116</v>
      </c>
      <c r="I21" s="43" t="s">
        <v>116</v>
      </c>
      <c r="J21" s="4">
        <v>95</v>
      </c>
      <c r="K21" s="5">
        <v>100</v>
      </c>
      <c r="L21" s="5">
        <v>0</v>
      </c>
      <c r="M21" s="5">
        <v>0</v>
      </c>
      <c r="N21" s="5">
        <v>0</v>
      </c>
      <c r="O21" s="14">
        <f t="shared" si="1"/>
        <v>27.857142857142858</v>
      </c>
    </row>
    <row r="22" spans="2:15" x14ac:dyDescent="0.3">
      <c r="B22" s="33">
        <f t="shared" si="0"/>
        <v>14</v>
      </c>
      <c r="C22" t="s">
        <v>150</v>
      </c>
      <c r="D22" s="41" t="s">
        <v>117</v>
      </c>
      <c r="E22" s="42" t="s">
        <v>117</v>
      </c>
      <c r="F22" s="42" t="s">
        <v>117</v>
      </c>
      <c r="G22" s="42" t="s">
        <v>117</v>
      </c>
      <c r="H22" s="42" t="s">
        <v>117</v>
      </c>
      <c r="I22" s="43" t="s">
        <v>117</v>
      </c>
      <c r="J22" s="4">
        <v>100</v>
      </c>
      <c r="K22" s="5">
        <v>0</v>
      </c>
      <c r="L22" s="5">
        <v>95</v>
      </c>
      <c r="M22" s="5">
        <v>0</v>
      </c>
      <c r="N22" s="5">
        <v>0</v>
      </c>
      <c r="O22" s="14">
        <f t="shared" si="1"/>
        <v>27.857142857142858</v>
      </c>
    </row>
    <row r="23" spans="2:15" x14ac:dyDescent="0.3">
      <c r="B23" s="33">
        <f t="shared" si="0"/>
        <v>15</v>
      </c>
      <c r="C23" t="s">
        <v>151</v>
      </c>
      <c r="D23" s="41" t="s">
        <v>118</v>
      </c>
      <c r="E23" s="42" t="s">
        <v>118</v>
      </c>
      <c r="F23" s="42" t="s">
        <v>118</v>
      </c>
      <c r="G23" s="42" t="s">
        <v>118</v>
      </c>
      <c r="H23" s="42" t="s">
        <v>118</v>
      </c>
      <c r="I23" s="43" t="s">
        <v>118</v>
      </c>
      <c r="J23" s="4">
        <v>95</v>
      </c>
      <c r="K23" s="5">
        <v>100</v>
      </c>
      <c r="L23" s="5">
        <v>0</v>
      </c>
      <c r="M23" s="5">
        <v>0</v>
      </c>
      <c r="N23" s="5">
        <v>0</v>
      </c>
      <c r="O23" s="14">
        <f t="shared" si="1"/>
        <v>27.857142857142858</v>
      </c>
    </row>
    <row r="24" spans="2:15" x14ac:dyDescent="0.3">
      <c r="B24" s="33">
        <f t="shared" si="0"/>
        <v>16</v>
      </c>
      <c r="C24" t="s">
        <v>152</v>
      </c>
      <c r="D24" s="41" t="s">
        <v>119</v>
      </c>
      <c r="E24" s="42" t="s">
        <v>119</v>
      </c>
      <c r="F24" s="42" t="s">
        <v>119</v>
      </c>
      <c r="G24" s="42" t="s">
        <v>119</v>
      </c>
      <c r="H24" s="42" t="s">
        <v>119</v>
      </c>
      <c r="I24" s="43" t="s">
        <v>119</v>
      </c>
      <c r="J24" s="4">
        <v>90</v>
      </c>
      <c r="K24" s="5">
        <v>95</v>
      </c>
      <c r="L24" s="5">
        <v>100</v>
      </c>
      <c r="M24" s="5">
        <v>0</v>
      </c>
      <c r="N24" s="5">
        <v>0</v>
      </c>
      <c r="O24" s="14">
        <f t="shared" si="1"/>
        <v>40.714285714285715</v>
      </c>
    </row>
    <row r="25" spans="2:15" x14ac:dyDescent="0.3">
      <c r="B25" s="33">
        <f t="shared" si="0"/>
        <v>17</v>
      </c>
      <c r="C25" t="s">
        <v>153</v>
      </c>
      <c r="D25" s="41" t="s">
        <v>120</v>
      </c>
      <c r="E25" s="42" t="s">
        <v>120</v>
      </c>
      <c r="F25" s="42" t="s">
        <v>120</v>
      </c>
      <c r="G25" s="42" t="s">
        <v>120</v>
      </c>
      <c r="H25" s="42" t="s">
        <v>120</v>
      </c>
      <c r="I25" s="43" t="s">
        <v>120</v>
      </c>
      <c r="J25" s="4">
        <v>93</v>
      </c>
      <c r="K25" s="31">
        <v>95</v>
      </c>
      <c r="L25" s="5">
        <v>100</v>
      </c>
      <c r="M25" s="5">
        <v>0</v>
      </c>
      <c r="N25" s="5">
        <v>0</v>
      </c>
      <c r="O25" s="14">
        <f t="shared" si="1"/>
        <v>41.142857142857146</v>
      </c>
    </row>
    <row r="26" spans="2:15" x14ac:dyDescent="0.3">
      <c r="B26" s="33">
        <f t="shared" si="0"/>
        <v>18</v>
      </c>
      <c r="C26" t="s">
        <v>154</v>
      </c>
      <c r="D26" s="41" t="s">
        <v>121</v>
      </c>
      <c r="E26" s="42" t="s">
        <v>121</v>
      </c>
      <c r="F26" s="42" t="s">
        <v>121</v>
      </c>
      <c r="G26" s="42" t="s">
        <v>121</v>
      </c>
      <c r="H26" s="42" t="s">
        <v>121</v>
      </c>
      <c r="I26" s="43" t="s">
        <v>121</v>
      </c>
      <c r="J26" s="19">
        <v>90</v>
      </c>
      <c r="K26" s="31">
        <v>95</v>
      </c>
      <c r="L26" s="31">
        <v>95</v>
      </c>
      <c r="M26" s="31">
        <v>0</v>
      </c>
      <c r="N26" s="31">
        <v>0</v>
      </c>
      <c r="O26" s="14">
        <f t="shared" si="1"/>
        <v>40</v>
      </c>
    </row>
    <row r="27" spans="2:15" x14ac:dyDescent="0.3">
      <c r="B27" s="33">
        <f t="shared" si="0"/>
        <v>19</v>
      </c>
      <c r="C27" t="s">
        <v>155</v>
      </c>
      <c r="D27" s="41" t="s">
        <v>122</v>
      </c>
      <c r="E27" s="42" t="s">
        <v>122</v>
      </c>
      <c r="F27" s="42" t="s">
        <v>122</v>
      </c>
      <c r="G27" s="42" t="s">
        <v>122</v>
      </c>
      <c r="H27" s="42" t="s">
        <v>122</v>
      </c>
      <c r="I27" s="43" t="s">
        <v>122</v>
      </c>
      <c r="J27" s="19">
        <v>90</v>
      </c>
      <c r="K27" s="31">
        <v>100</v>
      </c>
      <c r="L27" s="31">
        <v>100</v>
      </c>
      <c r="M27" s="31">
        <v>0</v>
      </c>
      <c r="N27" s="31">
        <v>0</v>
      </c>
      <c r="O27" s="14">
        <f t="shared" si="1"/>
        <v>41.428571428571431</v>
      </c>
    </row>
    <row r="28" spans="2:15" x14ac:dyDescent="0.3">
      <c r="B28" s="33">
        <f t="shared" si="0"/>
        <v>20</v>
      </c>
      <c r="C28" t="s">
        <v>156</v>
      </c>
      <c r="D28" s="41" t="s">
        <v>123</v>
      </c>
      <c r="E28" s="42" t="s">
        <v>123</v>
      </c>
      <c r="F28" s="42" t="s">
        <v>123</v>
      </c>
      <c r="G28" s="42" t="s">
        <v>123</v>
      </c>
      <c r="H28" s="42" t="s">
        <v>123</v>
      </c>
      <c r="I28" s="43" t="s">
        <v>123</v>
      </c>
      <c r="J28" s="19">
        <v>100</v>
      </c>
      <c r="K28" s="31">
        <v>80</v>
      </c>
      <c r="L28" s="31">
        <v>95</v>
      </c>
      <c r="M28" s="31">
        <v>0</v>
      </c>
      <c r="N28" s="31">
        <v>0</v>
      </c>
      <c r="O28" s="14">
        <f t="shared" si="1"/>
        <v>39.285714285714285</v>
      </c>
    </row>
    <row r="29" spans="2:15" x14ac:dyDescent="0.3">
      <c r="B29" s="33">
        <f t="shared" si="0"/>
        <v>21</v>
      </c>
      <c r="C29" t="s">
        <v>157</v>
      </c>
      <c r="D29" s="41" t="s">
        <v>124</v>
      </c>
      <c r="E29" s="42" t="s">
        <v>124</v>
      </c>
      <c r="F29" s="42" t="s">
        <v>124</v>
      </c>
      <c r="G29" s="42" t="s">
        <v>124</v>
      </c>
      <c r="H29" s="42" t="s">
        <v>124</v>
      </c>
      <c r="I29" s="43" t="s">
        <v>124</v>
      </c>
      <c r="J29" s="19">
        <v>85</v>
      </c>
      <c r="K29" s="31">
        <v>100</v>
      </c>
      <c r="L29" s="31">
        <v>85</v>
      </c>
      <c r="M29" s="31">
        <v>0</v>
      </c>
      <c r="N29" s="31">
        <v>0</v>
      </c>
      <c r="O29" s="14">
        <f t="shared" si="1"/>
        <v>38.571428571428569</v>
      </c>
    </row>
    <row r="30" spans="2:15" x14ac:dyDescent="0.3">
      <c r="B30" s="33">
        <f t="shared" si="0"/>
        <v>22</v>
      </c>
      <c r="C30" t="s">
        <v>158</v>
      </c>
      <c r="D30" s="41" t="s">
        <v>125</v>
      </c>
      <c r="E30" s="42" t="s">
        <v>125</v>
      </c>
      <c r="F30" s="42" t="s">
        <v>125</v>
      </c>
      <c r="G30" s="42" t="s">
        <v>125</v>
      </c>
      <c r="H30" s="42" t="s">
        <v>125</v>
      </c>
      <c r="I30" s="43" t="s">
        <v>125</v>
      </c>
      <c r="J30" s="19">
        <v>88</v>
      </c>
      <c r="K30" s="31">
        <v>100</v>
      </c>
      <c r="L30" s="31">
        <v>100</v>
      </c>
      <c r="M30" s="31">
        <v>0</v>
      </c>
      <c r="N30" s="31">
        <v>0</v>
      </c>
      <c r="O30" s="14">
        <f t="shared" si="1"/>
        <v>41.142857142857146</v>
      </c>
    </row>
    <row r="31" spans="2:15" x14ac:dyDescent="0.3">
      <c r="B31" s="33">
        <f t="shared" si="0"/>
        <v>23</v>
      </c>
      <c r="C31" t="s">
        <v>159</v>
      </c>
      <c r="D31" s="41" t="s">
        <v>126</v>
      </c>
      <c r="E31" s="42" t="s">
        <v>126</v>
      </c>
      <c r="F31" s="42" t="s">
        <v>126</v>
      </c>
      <c r="G31" s="42" t="s">
        <v>126</v>
      </c>
      <c r="H31" s="42" t="s">
        <v>126</v>
      </c>
      <c r="I31" s="43" t="s">
        <v>126</v>
      </c>
      <c r="J31" s="19">
        <v>100</v>
      </c>
      <c r="K31" s="31">
        <v>90</v>
      </c>
      <c r="L31" s="31">
        <v>100</v>
      </c>
      <c r="M31" s="31">
        <v>0</v>
      </c>
      <c r="N31" s="31">
        <v>0</v>
      </c>
      <c r="O31" s="14">
        <f t="shared" si="1"/>
        <v>41.428571428571431</v>
      </c>
    </row>
    <row r="32" spans="2:15" x14ac:dyDescent="0.3">
      <c r="B32" s="33">
        <f t="shared" si="0"/>
        <v>24</v>
      </c>
      <c r="C32" t="s">
        <v>160</v>
      </c>
      <c r="D32" s="41" t="s">
        <v>127</v>
      </c>
      <c r="E32" s="42" t="s">
        <v>127</v>
      </c>
      <c r="F32" s="42" t="s">
        <v>127</v>
      </c>
      <c r="G32" s="42" t="s">
        <v>127</v>
      </c>
      <c r="H32" s="42" t="s">
        <v>127</v>
      </c>
      <c r="I32" s="43" t="s">
        <v>127</v>
      </c>
      <c r="J32" s="19">
        <v>80</v>
      </c>
      <c r="K32" s="31">
        <v>0</v>
      </c>
      <c r="L32" s="31">
        <v>100</v>
      </c>
      <c r="M32" s="31">
        <v>0</v>
      </c>
      <c r="N32" s="31">
        <v>0</v>
      </c>
      <c r="O32" s="14">
        <f t="shared" si="1"/>
        <v>25.714285714285715</v>
      </c>
    </row>
    <row r="33" spans="2:15" x14ac:dyDescent="0.3">
      <c r="B33" s="33">
        <f t="shared" si="0"/>
        <v>25</v>
      </c>
      <c r="C33" t="s">
        <v>161</v>
      </c>
      <c r="D33" s="41" t="s">
        <v>128</v>
      </c>
      <c r="E33" s="42" t="s">
        <v>128</v>
      </c>
      <c r="F33" s="42" t="s">
        <v>128</v>
      </c>
      <c r="G33" s="42" t="s">
        <v>128</v>
      </c>
      <c r="H33" s="42" t="s">
        <v>128</v>
      </c>
      <c r="I33" s="43" t="s">
        <v>128</v>
      </c>
      <c r="J33" s="19">
        <v>95</v>
      </c>
      <c r="K33" s="31">
        <v>0</v>
      </c>
      <c r="L33" s="31">
        <v>0</v>
      </c>
      <c r="M33" s="31">
        <v>0</v>
      </c>
      <c r="N33" s="31">
        <v>0</v>
      </c>
      <c r="O33" s="14">
        <f t="shared" si="1"/>
        <v>13.571428571428571</v>
      </c>
    </row>
    <row r="34" spans="2:15" x14ac:dyDescent="0.3">
      <c r="B34" s="33">
        <f t="shared" si="0"/>
        <v>26</v>
      </c>
      <c r="C34" t="s">
        <v>162</v>
      </c>
      <c r="D34" s="41" t="s">
        <v>129</v>
      </c>
      <c r="E34" s="42" t="s">
        <v>129</v>
      </c>
      <c r="F34" s="42" t="s">
        <v>129</v>
      </c>
      <c r="G34" s="42" t="s">
        <v>129</v>
      </c>
      <c r="H34" s="42" t="s">
        <v>129</v>
      </c>
      <c r="I34" s="43" t="s">
        <v>129</v>
      </c>
      <c r="J34" s="19">
        <v>98</v>
      </c>
      <c r="K34" s="31">
        <v>0</v>
      </c>
      <c r="L34" s="31">
        <v>95</v>
      </c>
      <c r="M34" s="31">
        <v>0</v>
      </c>
      <c r="N34" s="31">
        <v>0</v>
      </c>
      <c r="O34" s="14">
        <f t="shared" si="1"/>
        <v>27.571428571428573</v>
      </c>
    </row>
    <row r="35" spans="2:15" x14ac:dyDescent="0.3">
      <c r="B35" s="33">
        <f t="shared" si="0"/>
        <v>27</v>
      </c>
      <c r="C35" t="s">
        <v>163</v>
      </c>
      <c r="D35" s="41" t="s">
        <v>130</v>
      </c>
      <c r="E35" s="42" t="s">
        <v>130</v>
      </c>
      <c r="F35" s="42" t="s">
        <v>130</v>
      </c>
      <c r="G35" s="42" t="s">
        <v>130</v>
      </c>
      <c r="H35" s="42" t="s">
        <v>130</v>
      </c>
      <c r="I35" s="43" t="s">
        <v>130</v>
      </c>
      <c r="J35" s="4">
        <v>85</v>
      </c>
      <c r="K35" s="31">
        <v>100</v>
      </c>
      <c r="L35" s="31">
        <v>0</v>
      </c>
      <c r="M35" s="31">
        <v>0</v>
      </c>
      <c r="N35" s="31">
        <v>0</v>
      </c>
      <c r="O35" s="14">
        <f t="shared" si="1"/>
        <v>26.428571428571427</v>
      </c>
    </row>
    <row r="36" spans="2:15" x14ac:dyDescent="0.3">
      <c r="B36" s="33">
        <f t="shared" si="0"/>
        <v>28</v>
      </c>
      <c r="C36" t="s">
        <v>164</v>
      </c>
      <c r="D36" s="41" t="s">
        <v>131</v>
      </c>
      <c r="E36" s="42" t="s">
        <v>131</v>
      </c>
      <c r="F36" s="42" t="s">
        <v>131</v>
      </c>
      <c r="G36" s="42" t="s">
        <v>131</v>
      </c>
      <c r="H36" s="42" t="s">
        <v>131</v>
      </c>
      <c r="I36" s="43" t="s">
        <v>131</v>
      </c>
      <c r="J36" s="4">
        <v>98</v>
      </c>
      <c r="K36" s="31">
        <v>85</v>
      </c>
      <c r="L36" s="31">
        <v>100</v>
      </c>
      <c r="M36" s="31">
        <v>0</v>
      </c>
      <c r="N36" s="31">
        <v>0</v>
      </c>
      <c r="O36" s="14">
        <f t="shared" si="1"/>
        <v>40.428571428571431</v>
      </c>
    </row>
    <row r="37" spans="2:15" x14ac:dyDescent="0.3">
      <c r="B37" s="33">
        <f t="shared" si="0"/>
        <v>29</v>
      </c>
      <c r="C37" t="s">
        <v>165</v>
      </c>
      <c r="D37" s="41" t="s">
        <v>132</v>
      </c>
      <c r="E37" s="42" t="s">
        <v>132</v>
      </c>
      <c r="F37" s="42" t="s">
        <v>132</v>
      </c>
      <c r="G37" s="42" t="s">
        <v>132</v>
      </c>
      <c r="H37" s="42" t="s">
        <v>132</v>
      </c>
      <c r="I37" s="43" t="s">
        <v>132</v>
      </c>
      <c r="J37" s="4">
        <v>95</v>
      </c>
      <c r="K37" s="4">
        <v>0</v>
      </c>
      <c r="L37" s="31">
        <v>100</v>
      </c>
      <c r="M37" s="31">
        <v>0</v>
      </c>
      <c r="N37" s="31">
        <v>0</v>
      </c>
      <c r="O37" s="14">
        <f t="shared" si="1"/>
        <v>27.857142857142858</v>
      </c>
    </row>
    <row r="38" spans="2:15" x14ac:dyDescent="0.3">
      <c r="B38" s="7">
        <f t="shared" si="0"/>
        <v>30</v>
      </c>
      <c r="C38" s="7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14">
        <f t="shared" si="1"/>
        <v>0</v>
      </c>
    </row>
    <row r="39" spans="2:15" x14ac:dyDescent="0.3">
      <c r="B39" s="7">
        <f t="shared" si="0"/>
        <v>31</v>
      </c>
      <c r="C39" s="7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14">
        <f t="shared" si="1"/>
        <v>0</v>
      </c>
    </row>
    <row r="40" spans="2:15" x14ac:dyDescent="0.3">
      <c r="B40" s="7">
        <f t="shared" si="0"/>
        <v>32</v>
      </c>
      <c r="C40" s="7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14">
        <f t="shared" si="1"/>
        <v>0</v>
      </c>
    </row>
    <row r="41" spans="2:15" x14ac:dyDescent="0.3">
      <c r="B41" s="7">
        <f t="shared" si="0"/>
        <v>33</v>
      </c>
      <c r="C41" s="7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14">
        <f t="shared" si="1"/>
        <v>0</v>
      </c>
    </row>
    <row r="42" spans="2:15" x14ac:dyDescent="0.3">
      <c r="B42" s="7">
        <f t="shared" si="0"/>
        <v>34</v>
      </c>
      <c r="C42" s="7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14">
        <f t="shared" si="1"/>
        <v>0</v>
      </c>
    </row>
    <row r="43" spans="2:15" x14ac:dyDescent="0.3">
      <c r="B43" s="7">
        <f t="shared" si="0"/>
        <v>35</v>
      </c>
      <c r="C43" s="7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14">
        <f t="shared" si="1"/>
        <v>0</v>
      </c>
    </row>
    <row r="44" spans="2:15" x14ac:dyDescent="0.3">
      <c r="B44" s="7">
        <f t="shared" si="0"/>
        <v>36</v>
      </c>
      <c r="C44" s="9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14">
        <f t="shared" si="1"/>
        <v>0</v>
      </c>
    </row>
    <row r="45" spans="2:15" x14ac:dyDescent="0.3">
      <c r="B45" s="7">
        <f t="shared" si="0"/>
        <v>37</v>
      </c>
      <c r="C45" s="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14">
        <f t="shared" si="1"/>
        <v>0</v>
      </c>
    </row>
    <row r="46" spans="2:15" x14ac:dyDescent="0.3">
      <c r="B46" s="7">
        <f t="shared" si="0"/>
        <v>38</v>
      </c>
      <c r="C46" s="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14">
        <f t="shared" si="1"/>
        <v>0</v>
      </c>
    </row>
    <row r="47" spans="2:15" x14ac:dyDescent="0.3">
      <c r="B47" s="7">
        <f t="shared" si="0"/>
        <v>39</v>
      </c>
      <c r="C47" s="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14">
        <f t="shared" si="1"/>
        <v>0</v>
      </c>
    </row>
    <row r="48" spans="2:15" x14ac:dyDescent="0.3">
      <c r="B48" s="8">
        <f t="shared" si="0"/>
        <v>40</v>
      </c>
      <c r="C48" s="9"/>
      <c r="D48" s="36"/>
      <c r="E48" s="36"/>
      <c r="F48" s="36"/>
      <c r="G48" s="36"/>
      <c r="H48" s="36"/>
      <c r="I48" s="36"/>
      <c r="J48" s="5"/>
      <c r="K48" s="5"/>
      <c r="L48" s="5"/>
      <c r="M48" s="5"/>
      <c r="N48" s="5"/>
      <c r="O48" s="14">
        <f t="shared" si="1"/>
        <v>0</v>
      </c>
    </row>
    <row r="49" spans="2:15" x14ac:dyDescent="0.3">
      <c r="B49" s="8">
        <f t="shared" si="0"/>
        <v>41</v>
      </c>
      <c r="C49" s="9"/>
      <c r="D49" s="36"/>
      <c r="E49" s="36"/>
      <c r="F49" s="36"/>
      <c r="G49" s="36"/>
      <c r="H49" s="36"/>
      <c r="I49" s="36"/>
      <c r="J49" s="5"/>
      <c r="K49" s="5"/>
      <c r="L49" s="5"/>
      <c r="M49" s="5"/>
      <c r="N49" s="5"/>
      <c r="O49" s="14">
        <f t="shared" si="1"/>
        <v>0</v>
      </c>
    </row>
    <row r="50" spans="2:15" x14ac:dyDescent="0.3">
      <c r="B50" s="8">
        <f t="shared" si="0"/>
        <v>42</v>
      </c>
      <c r="C50" s="9"/>
      <c r="D50" s="36"/>
      <c r="E50" s="36"/>
      <c r="F50" s="36"/>
      <c r="G50" s="36"/>
      <c r="H50" s="36"/>
      <c r="I50" s="36"/>
      <c r="J50" s="5"/>
      <c r="K50" s="5"/>
      <c r="L50" s="5"/>
      <c r="M50" s="5"/>
      <c r="N50" s="5"/>
      <c r="O50" s="14">
        <f t="shared" si="1"/>
        <v>0</v>
      </c>
    </row>
    <row r="51" spans="2:15" x14ac:dyDescent="0.3">
      <c r="B51" s="16">
        <f t="shared" si="0"/>
        <v>43</v>
      </c>
      <c r="C51" s="9"/>
      <c r="D51" s="36"/>
      <c r="E51" s="36"/>
      <c r="F51" s="36"/>
      <c r="G51" s="36"/>
      <c r="H51" s="36"/>
      <c r="I51" s="36"/>
      <c r="J51" s="15"/>
      <c r="K51" s="15"/>
      <c r="L51" s="15"/>
      <c r="M51" s="15"/>
      <c r="N51" s="15"/>
      <c r="O51" s="14">
        <f t="shared" si="1"/>
        <v>0</v>
      </c>
    </row>
    <row r="52" spans="2:15" x14ac:dyDescent="0.3">
      <c r="B52" s="16">
        <f t="shared" si="0"/>
        <v>44</v>
      </c>
      <c r="C52" s="22"/>
      <c r="D52" s="37"/>
      <c r="E52" s="38"/>
      <c r="F52" s="38"/>
      <c r="G52" s="38"/>
      <c r="H52" s="38"/>
      <c r="I52" s="39"/>
      <c r="J52" s="3"/>
      <c r="K52" s="3"/>
      <c r="L52" s="3"/>
      <c r="M52" s="3"/>
      <c r="N52" s="3"/>
      <c r="O52" s="14">
        <f t="shared" si="1"/>
        <v>0</v>
      </c>
    </row>
    <row r="53" spans="2:15" x14ac:dyDescent="0.3">
      <c r="C53" s="47"/>
      <c r="D53" s="47"/>
      <c r="E53" s="10"/>
      <c r="H53" s="52" t="s">
        <v>18</v>
      </c>
      <c r="I53" s="52"/>
      <c r="J53" s="23">
        <f>COUNTIF(J9:J52,"&gt;=70")</f>
        <v>29</v>
      </c>
      <c r="K53" s="23">
        <f>COUNTIF(K9:K52,"&gt;=70")</f>
        <v>24</v>
      </c>
      <c r="L53" s="23">
        <f>COUNTIF(L9:L52,"&gt;=70")</f>
        <v>25</v>
      </c>
      <c r="M53" s="23">
        <f>COUNTIF(M9:M52,"&gt;=70")</f>
        <v>0</v>
      </c>
      <c r="N53" s="23">
        <f>COUNTIF(N9:N52,"&gt;=70")</f>
        <v>0</v>
      </c>
      <c r="O53" s="27">
        <f>COUNTIF(O9:O47,"&gt;=70")</f>
        <v>0</v>
      </c>
    </row>
    <row r="54" spans="2:15" x14ac:dyDescent="0.3">
      <c r="C54" s="47"/>
      <c r="D54" s="47"/>
      <c r="E54" s="11"/>
      <c r="H54" s="53" t="s">
        <v>19</v>
      </c>
      <c r="I54" s="53"/>
      <c r="J54" s="24">
        <f t="shared" ref="J54:O54" si="2">COUNTIF(J9:J52,"&lt;70")</f>
        <v>0</v>
      </c>
      <c r="K54" s="24">
        <f t="shared" si="2"/>
        <v>5</v>
      </c>
      <c r="L54" s="24">
        <f t="shared" si="2"/>
        <v>4</v>
      </c>
      <c r="M54" s="24">
        <f t="shared" si="2"/>
        <v>29</v>
      </c>
      <c r="N54" s="24">
        <f t="shared" si="2"/>
        <v>29</v>
      </c>
      <c r="O54" s="24">
        <f t="shared" si="2"/>
        <v>44</v>
      </c>
    </row>
    <row r="55" spans="2:15" x14ac:dyDescent="0.3">
      <c r="C55" s="47"/>
      <c r="D55" s="47"/>
      <c r="E55" s="47"/>
      <c r="H55" s="53" t="s">
        <v>20</v>
      </c>
      <c r="I55" s="53"/>
      <c r="J55" s="24">
        <f t="shared" ref="J55:O55" si="3">COUNT(J9:J52)</f>
        <v>29</v>
      </c>
      <c r="K55" s="24">
        <f t="shared" si="3"/>
        <v>29</v>
      </c>
      <c r="L55" s="24">
        <f t="shared" si="3"/>
        <v>29</v>
      </c>
      <c r="M55" s="24">
        <f t="shared" si="3"/>
        <v>29</v>
      </c>
      <c r="N55" s="24">
        <f t="shared" si="3"/>
        <v>29</v>
      </c>
      <c r="O55" s="24">
        <f t="shared" si="3"/>
        <v>44</v>
      </c>
    </row>
    <row r="56" spans="2:15" x14ac:dyDescent="0.3">
      <c r="C56" s="47"/>
      <c r="D56" s="47"/>
      <c r="E56" s="10"/>
      <c r="F56" s="12"/>
      <c r="H56" s="54" t="s">
        <v>15</v>
      </c>
      <c r="I56" s="54"/>
      <c r="J56" s="25">
        <f>J53/J55</f>
        <v>1</v>
      </c>
      <c r="K56" s="26">
        <f t="shared" ref="K56:O56" si="4">K53/K55</f>
        <v>0.82758620689655171</v>
      </c>
      <c r="L56" s="26">
        <f t="shared" si="4"/>
        <v>0.86206896551724133</v>
      </c>
      <c r="M56" s="26">
        <f t="shared" si="4"/>
        <v>0</v>
      </c>
      <c r="N56" s="26">
        <f t="shared" si="4"/>
        <v>0</v>
      </c>
      <c r="O56" s="26">
        <f t="shared" si="4"/>
        <v>0</v>
      </c>
    </row>
    <row r="57" spans="2:15" x14ac:dyDescent="0.3">
      <c r="C57" s="47"/>
      <c r="D57" s="47"/>
      <c r="E57" s="10"/>
      <c r="F57" s="12"/>
      <c r="H57" s="54" t="s">
        <v>16</v>
      </c>
      <c r="I57" s="54"/>
      <c r="J57" s="25">
        <f>J54/J55</f>
        <v>0</v>
      </c>
      <c r="K57" s="25">
        <f t="shared" ref="K57:O57" si="5">K54/K55</f>
        <v>0.17241379310344829</v>
      </c>
      <c r="L57" s="26">
        <f t="shared" si="5"/>
        <v>0.13793103448275862</v>
      </c>
      <c r="M57" s="26">
        <f t="shared" si="5"/>
        <v>1</v>
      </c>
      <c r="N57" s="26">
        <f t="shared" si="5"/>
        <v>1</v>
      </c>
      <c r="O57" s="26">
        <f t="shared" si="5"/>
        <v>1</v>
      </c>
    </row>
    <row r="58" spans="2:15" x14ac:dyDescent="0.3">
      <c r="C58" s="47"/>
      <c r="D58" s="47"/>
      <c r="E58" s="11"/>
      <c r="F58" s="12"/>
    </row>
    <row r="59" spans="2:15" x14ac:dyDescent="0.3">
      <c r="C59" s="10"/>
      <c r="D59" s="10"/>
      <c r="E59" s="11"/>
      <c r="F59" s="12"/>
    </row>
    <row r="60" spans="2:15" x14ac:dyDescent="0.3">
      <c r="J60" s="48"/>
      <c r="K60" s="48"/>
      <c r="L60" s="48"/>
      <c r="M60" s="48"/>
      <c r="N60" s="48"/>
    </row>
    <row r="61" spans="2:15" x14ac:dyDescent="0.3">
      <c r="J61" s="46" t="s">
        <v>17</v>
      </c>
      <c r="K61" s="46"/>
      <c r="L61" s="46"/>
      <c r="M61" s="46"/>
      <c r="N61" s="46"/>
    </row>
  </sheetData>
  <mergeCells count="65">
    <mergeCell ref="C3:N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D4:G4"/>
    <mergeCell ref="D17:I17"/>
    <mergeCell ref="D18:I18"/>
    <mergeCell ref="D19:I19"/>
    <mergeCell ref="J61:N61"/>
    <mergeCell ref="C54:D54"/>
    <mergeCell ref="J60:N60"/>
    <mergeCell ref="D22:I22"/>
    <mergeCell ref="D23:I23"/>
    <mergeCell ref="D24:I24"/>
    <mergeCell ref="D25:I25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I6:J6"/>
    <mergeCell ref="K6:N6"/>
    <mergeCell ref="B2:N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1:I21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zoomScale="84" zoomScaleNormal="84" workbookViewId="0">
      <selection activeCell="U19" sqref="U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"/>
      <c r="O2" s="2"/>
    </row>
    <row r="3" spans="2:15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20"/>
      <c r="O3" s="20"/>
    </row>
    <row r="4" spans="2:15" x14ac:dyDescent="0.3">
      <c r="C4" t="s">
        <v>0</v>
      </c>
      <c r="D4" s="55" t="s">
        <v>101</v>
      </c>
      <c r="E4" s="55"/>
      <c r="F4" s="55"/>
      <c r="G4" s="55"/>
      <c r="I4" t="s">
        <v>1</v>
      </c>
      <c r="J4" s="44" t="s">
        <v>102</v>
      </c>
      <c r="K4" s="44"/>
      <c r="M4" t="s">
        <v>2</v>
      </c>
      <c r="N4" s="34">
        <v>45201</v>
      </c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44" t="s">
        <v>103</v>
      </c>
      <c r="E6" s="44"/>
      <c r="F6" s="44"/>
      <c r="G6" s="44"/>
      <c r="I6" s="49" t="s">
        <v>21</v>
      </c>
      <c r="J6" s="49"/>
      <c r="K6" s="50" t="s">
        <v>136</v>
      </c>
      <c r="L6" s="50"/>
      <c r="M6" s="50"/>
    </row>
    <row r="7" spans="2:15" ht="11.25" customHeight="1" x14ac:dyDescent="0.3"/>
    <row r="8" spans="2:15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3" t="s">
        <v>22</v>
      </c>
    </row>
    <row r="9" spans="2:15" x14ac:dyDescent="0.3">
      <c r="B9" s="18">
        <v>1</v>
      </c>
      <c r="C9" s="33" t="s">
        <v>166</v>
      </c>
      <c r="D9" s="41" t="s">
        <v>94</v>
      </c>
      <c r="E9" s="42" t="s">
        <v>94</v>
      </c>
      <c r="F9" s="42" t="s">
        <v>94</v>
      </c>
      <c r="G9" s="42" t="s">
        <v>94</v>
      </c>
      <c r="H9" s="42" t="s">
        <v>94</v>
      </c>
      <c r="I9" s="43" t="s">
        <v>94</v>
      </c>
      <c r="J9" s="19">
        <v>95</v>
      </c>
      <c r="K9" s="19">
        <v>100</v>
      </c>
      <c r="L9" s="19">
        <v>0</v>
      </c>
      <c r="M9" s="19">
        <v>0</v>
      </c>
      <c r="N9" s="14">
        <f>SUM(J9:M9)/4</f>
        <v>48.75</v>
      </c>
    </row>
    <row r="10" spans="2:15" x14ac:dyDescent="0.3">
      <c r="B10" s="18">
        <f>B9+1</f>
        <v>2</v>
      </c>
      <c r="C10" s="33" t="s">
        <v>167</v>
      </c>
      <c r="D10" s="41" t="s">
        <v>95</v>
      </c>
      <c r="E10" s="42" t="s">
        <v>95</v>
      </c>
      <c r="F10" s="42" t="s">
        <v>95</v>
      </c>
      <c r="G10" s="42" t="s">
        <v>95</v>
      </c>
      <c r="H10" s="42" t="s">
        <v>95</v>
      </c>
      <c r="I10" s="43" t="s">
        <v>95</v>
      </c>
      <c r="J10" s="19"/>
      <c r="K10" s="19">
        <v>95</v>
      </c>
      <c r="L10" s="19">
        <v>0</v>
      </c>
      <c r="M10" s="19">
        <v>0</v>
      </c>
      <c r="N10" s="14">
        <f t="shared" ref="N10:N15" si="0">SUM(J10:M10)/4</f>
        <v>23.75</v>
      </c>
    </row>
    <row r="11" spans="2:15" x14ac:dyDescent="0.3">
      <c r="B11" s="18">
        <f t="shared" ref="B11:B15" si="1">B10+1</f>
        <v>3</v>
      </c>
      <c r="C11" s="33" t="s">
        <v>168</v>
      </c>
      <c r="D11" s="41" t="s">
        <v>96</v>
      </c>
      <c r="E11" s="42" t="s">
        <v>96</v>
      </c>
      <c r="F11" s="42" t="s">
        <v>96</v>
      </c>
      <c r="G11" s="42" t="s">
        <v>96</v>
      </c>
      <c r="H11" s="42" t="s">
        <v>96</v>
      </c>
      <c r="I11" s="43" t="s">
        <v>96</v>
      </c>
      <c r="J11" s="19">
        <v>85</v>
      </c>
      <c r="K11" s="19">
        <v>100</v>
      </c>
      <c r="L11" s="19">
        <v>0</v>
      </c>
      <c r="M11" s="19">
        <v>0</v>
      </c>
      <c r="N11" s="14">
        <f t="shared" si="0"/>
        <v>46.25</v>
      </c>
    </row>
    <row r="12" spans="2:15" x14ac:dyDescent="0.3">
      <c r="B12" s="18">
        <f t="shared" si="1"/>
        <v>4</v>
      </c>
      <c r="C12" s="33" t="s">
        <v>169</v>
      </c>
      <c r="D12" s="41" t="s">
        <v>97</v>
      </c>
      <c r="E12" s="42" t="s">
        <v>97</v>
      </c>
      <c r="F12" s="42" t="s">
        <v>97</v>
      </c>
      <c r="G12" s="42" t="s">
        <v>97</v>
      </c>
      <c r="H12" s="42" t="s">
        <v>97</v>
      </c>
      <c r="I12" s="43" t="s">
        <v>97</v>
      </c>
      <c r="J12" s="19">
        <v>90</v>
      </c>
      <c r="K12" s="19">
        <v>100</v>
      </c>
      <c r="L12" s="19">
        <v>0</v>
      </c>
      <c r="M12" s="19">
        <v>0</v>
      </c>
      <c r="N12" s="14">
        <f t="shared" si="0"/>
        <v>47.5</v>
      </c>
    </row>
    <row r="13" spans="2:15" x14ac:dyDescent="0.3">
      <c r="B13" s="18">
        <f t="shared" si="1"/>
        <v>5</v>
      </c>
      <c r="C13" s="33" t="s">
        <v>170</v>
      </c>
      <c r="D13" s="41" t="s">
        <v>98</v>
      </c>
      <c r="E13" s="42" t="s">
        <v>98</v>
      </c>
      <c r="F13" s="42" t="s">
        <v>98</v>
      </c>
      <c r="G13" s="42" t="s">
        <v>98</v>
      </c>
      <c r="H13" s="42" t="s">
        <v>98</v>
      </c>
      <c r="I13" s="43" t="s">
        <v>98</v>
      </c>
      <c r="J13" s="19">
        <v>95</v>
      </c>
      <c r="K13" s="19">
        <v>100</v>
      </c>
      <c r="L13" s="19">
        <v>0</v>
      </c>
      <c r="M13" s="19">
        <v>0</v>
      </c>
      <c r="N13" s="14">
        <f t="shared" si="0"/>
        <v>48.75</v>
      </c>
    </row>
    <row r="14" spans="2:15" x14ac:dyDescent="0.3">
      <c r="B14" s="18">
        <f t="shared" si="1"/>
        <v>6</v>
      </c>
      <c r="C14" s="33" t="s">
        <v>171</v>
      </c>
      <c r="D14" s="41" t="s">
        <v>99</v>
      </c>
      <c r="E14" s="42" t="s">
        <v>99</v>
      </c>
      <c r="F14" s="42" t="s">
        <v>99</v>
      </c>
      <c r="G14" s="42" t="s">
        <v>99</v>
      </c>
      <c r="H14" s="42" t="s">
        <v>99</v>
      </c>
      <c r="I14" s="43" t="s">
        <v>99</v>
      </c>
      <c r="J14" s="19">
        <v>95</v>
      </c>
      <c r="K14" s="19">
        <v>100</v>
      </c>
      <c r="L14" s="19">
        <v>0</v>
      </c>
      <c r="M14" s="19">
        <v>0</v>
      </c>
      <c r="N14" s="14">
        <f t="shared" si="0"/>
        <v>48.75</v>
      </c>
    </row>
    <row r="15" spans="2:15" x14ac:dyDescent="0.3">
      <c r="B15" s="18">
        <f t="shared" si="1"/>
        <v>7</v>
      </c>
      <c r="C15" s="33" t="s">
        <v>172</v>
      </c>
      <c r="D15" s="41" t="s">
        <v>100</v>
      </c>
      <c r="E15" s="42" t="s">
        <v>100</v>
      </c>
      <c r="F15" s="42" t="s">
        <v>100</v>
      </c>
      <c r="G15" s="42" t="s">
        <v>100</v>
      </c>
      <c r="H15" s="42" t="s">
        <v>100</v>
      </c>
      <c r="I15" s="43" t="s">
        <v>100</v>
      </c>
      <c r="J15" s="19">
        <v>100</v>
      </c>
      <c r="K15" s="19">
        <v>100</v>
      </c>
      <c r="L15" s="19">
        <v>0</v>
      </c>
      <c r="M15" s="19">
        <v>0</v>
      </c>
      <c r="N15" s="14">
        <f t="shared" si="0"/>
        <v>50</v>
      </c>
    </row>
    <row r="16" spans="2:15" x14ac:dyDescent="0.3">
      <c r="C16" s="47"/>
      <c r="D16" s="47"/>
      <c r="E16" s="17"/>
      <c r="H16" s="52" t="s">
        <v>18</v>
      </c>
      <c r="I16" s="52"/>
      <c r="J16" s="23">
        <f t="shared" ref="J16:N16" si="2">COUNTIF(J9:J15,"&gt;=70")</f>
        <v>6</v>
      </c>
      <c r="K16" s="23">
        <f t="shared" si="2"/>
        <v>7</v>
      </c>
      <c r="L16" s="23">
        <f t="shared" si="2"/>
        <v>0</v>
      </c>
      <c r="M16" s="23">
        <f t="shared" si="2"/>
        <v>0</v>
      </c>
      <c r="N16" s="27">
        <f t="shared" si="2"/>
        <v>0</v>
      </c>
    </row>
    <row r="17" spans="3:14" x14ac:dyDescent="0.3">
      <c r="C17" s="47"/>
      <c r="D17" s="47"/>
      <c r="E17" s="21"/>
      <c r="H17" s="53" t="s">
        <v>19</v>
      </c>
      <c r="I17" s="53"/>
      <c r="J17" s="24">
        <v>1</v>
      </c>
      <c r="K17" s="24">
        <f t="shared" ref="K17:N17" si="3">COUNTIF(K9:K15,"&lt;70")</f>
        <v>0</v>
      </c>
      <c r="L17" s="24">
        <f t="shared" si="3"/>
        <v>7</v>
      </c>
      <c r="M17" s="24">
        <f t="shared" si="3"/>
        <v>7</v>
      </c>
      <c r="N17" s="24">
        <f t="shared" si="3"/>
        <v>7</v>
      </c>
    </row>
    <row r="18" spans="3:14" x14ac:dyDescent="0.3">
      <c r="C18" s="47"/>
      <c r="D18" s="47"/>
      <c r="E18" s="47"/>
      <c r="H18" s="53" t="s">
        <v>20</v>
      </c>
      <c r="I18" s="53"/>
      <c r="J18" s="24">
        <f t="shared" ref="J18:N18" si="4">COUNT(J9:J15)</f>
        <v>6</v>
      </c>
      <c r="K18" s="24">
        <f t="shared" si="4"/>
        <v>7</v>
      </c>
      <c r="L18" s="24">
        <f t="shared" si="4"/>
        <v>7</v>
      </c>
      <c r="M18" s="24">
        <f t="shared" si="4"/>
        <v>7</v>
      </c>
      <c r="N18" s="24">
        <f t="shared" si="4"/>
        <v>7</v>
      </c>
    </row>
    <row r="19" spans="3:14" x14ac:dyDescent="0.3">
      <c r="C19" s="47"/>
      <c r="D19" s="47"/>
      <c r="E19" s="17"/>
      <c r="F19" s="12"/>
      <c r="H19" s="54" t="s">
        <v>15</v>
      </c>
      <c r="I19" s="54"/>
      <c r="J19" s="25">
        <f>J16/J18</f>
        <v>1</v>
      </c>
      <c r="K19" s="26">
        <f t="shared" ref="K19:N19" si="5">K16/K18</f>
        <v>1</v>
      </c>
      <c r="L19" s="26">
        <f t="shared" si="5"/>
        <v>0</v>
      </c>
      <c r="M19" s="26">
        <f t="shared" si="5"/>
        <v>0</v>
      </c>
      <c r="N19" s="26">
        <f t="shared" si="5"/>
        <v>0</v>
      </c>
    </row>
    <row r="20" spans="3:14" x14ac:dyDescent="0.3">
      <c r="C20" s="47"/>
      <c r="D20" s="47"/>
      <c r="E20" s="17"/>
      <c r="F20" s="12"/>
      <c r="H20" s="54" t="s">
        <v>16</v>
      </c>
      <c r="I20" s="54"/>
      <c r="J20" s="25">
        <f>J17/J18</f>
        <v>0.16666666666666666</v>
      </c>
      <c r="K20" s="25">
        <f t="shared" ref="K20:N20" si="6">K17/K18</f>
        <v>0</v>
      </c>
      <c r="L20" s="26">
        <f t="shared" si="6"/>
        <v>1</v>
      </c>
      <c r="M20" s="26">
        <f t="shared" si="6"/>
        <v>1</v>
      </c>
      <c r="N20" s="26">
        <f t="shared" si="6"/>
        <v>1</v>
      </c>
    </row>
    <row r="21" spans="3:14" x14ac:dyDescent="0.3">
      <c r="C21" s="47"/>
      <c r="D21" s="47"/>
      <c r="E21" s="21"/>
      <c r="F21" s="12"/>
    </row>
    <row r="22" spans="3:14" x14ac:dyDescent="0.3">
      <c r="C22" s="17"/>
      <c r="D22" s="17"/>
      <c r="E22" s="21"/>
      <c r="F22" s="12"/>
    </row>
    <row r="23" spans="3:14" x14ac:dyDescent="0.3">
      <c r="J23" s="48"/>
      <c r="K23" s="48"/>
      <c r="L23" s="48"/>
      <c r="M23" s="48"/>
    </row>
    <row r="24" spans="3:14" x14ac:dyDescent="0.3">
      <c r="J24" s="46" t="s">
        <v>17</v>
      </c>
      <c r="K24" s="46"/>
      <c r="L24" s="46"/>
      <c r="M24" s="46"/>
    </row>
  </sheetData>
  <mergeCells count="28">
    <mergeCell ref="D10:I10"/>
    <mergeCell ref="D11:I11"/>
    <mergeCell ref="D12:I12"/>
    <mergeCell ref="D6:G6"/>
    <mergeCell ref="I6:J6"/>
    <mergeCell ref="K6:M6"/>
    <mergeCell ref="D8:I8"/>
    <mergeCell ref="D9:I9"/>
    <mergeCell ref="B2:M2"/>
    <mergeCell ref="C3:M3"/>
    <mergeCell ref="D4:G4"/>
    <mergeCell ref="J4:K4"/>
    <mergeCell ref="C16:D16"/>
    <mergeCell ref="H16:I16"/>
    <mergeCell ref="D14:I14"/>
    <mergeCell ref="D15:I15"/>
    <mergeCell ref="D13:I13"/>
    <mergeCell ref="C17:D17"/>
    <mergeCell ref="H17:I17"/>
    <mergeCell ref="C18:E18"/>
    <mergeCell ref="H18:I18"/>
    <mergeCell ref="C19:D19"/>
    <mergeCell ref="H19:I19"/>
    <mergeCell ref="C20:D20"/>
    <mergeCell ref="H20:I20"/>
    <mergeCell ref="C21:D21"/>
    <mergeCell ref="J23:M23"/>
    <mergeCell ref="J24:M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2"/>
  <sheetViews>
    <sheetView zoomScale="84" zoomScaleNormal="84" workbookViewId="0">
      <selection activeCell="M9" sqref="M9:M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2"/>
      <c r="Q2" s="2"/>
    </row>
    <row r="3" spans="2:17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20"/>
      <c r="Q3" s="20"/>
    </row>
    <row r="4" spans="2:17" x14ac:dyDescent="0.3">
      <c r="C4" t="s">
        <v>0</v>
      </c>
      <c r="D4" s="55" t="s">
        <v>60</v>
      </c>
      <c r="E4" s="55"/>
      <c r="F4" s="55"/>
      <c r="G4" s="55"/>
      <c r="I4" t="s">
        <v>1</v>
      </c>
      <c r="J4" s="44" t="s">
        <v>61</v>
      </c>
      <c r="K4" s="44"/>
      <c r="M4" t="s">
        <v>2</v>
      </c>
      <c r="N4" s="56">
        <v>45201</v>
      </c>
      <c r="O4" s="56"/>
    </row>
    <row r="5" spans="2:17" ht="6.75" customHeight="1" x14ac:dyDescent="0.3">
      <c r="D5" s="6"/>
      <c r="E5" s="6"/>
      <c r="F5" s="6"/>
      <c r="G5" s="6"/>
    </row>
    <row r="6" spans="2:17" x14ac:dyDescent="0.3">
      <c r="C6" t="s">
        <v>3</v>
      </c>
      <c r="D6" s="44" t="s">
        <v>62</v>
      </c>
      <c r="E6" s="44"/>
      <c r="F6" s="44"/>
      <c r="G6" s="44"/>
      <c r="I6" s="49" t="s">
        <v>21</v>
      </c>
      <c r="J6" s="49"/>
      <c r="K6" s="50" t="s">
        <v>56</v>
      </c>
      <c r="L6" s="50"/>
      <c r="M6" s="50"/>
      <c r="N6" s="50"/>
      <c r="O6" s="50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3" t="s">
        <v>22</v>
      </c>
    </row>
    <row r="9" spans="2:17" x14ac:dyDescent="0.3">
      <c r="B9" s="18">
        <v>1</v>
      </c>
      <c r="C9" s="18" t="s">
        <v>63</v>
      </c>
      <c r="D9" s="41" t="s">
        <v>78</v>
      </c>
      <c r="E9" s="42" t="s">
        <v>78</v>
      </c>
      <c r="F9" s="42" t="s">
        <v>78</v>
      </c>
      <c r="G9" s="42" t="s">
        <v>78</v>
      </c>
      <c r="H9" s="42" t="s">
        <v>78</v>
      </c>
      <c r="I9" s="43" t="s">
        <v>78</v>
      </c>
      <c r="J9" s="19">
        <v>100</v>
      </c>
      <c r="K9" s="19">
        <v>85</v>
      </c>
      <c r="L9" s="35">
        <v>100</v>
      </c>
      <c r="M9" s="19">
        <v>100</v>
      </c>
      <c r="N9" s="19">
        <v>0</v>
      </c>
      <c r="O9" s="19">
        <v>0</v>
      </c>
      <c r="P9" s="14">
        <f>SUM(J9:O9)/6</f>
        <v>64.166666666666671</v>
      </c>
    </row>
    <row r="10" spans="2:17" x14ac:dyDescent="0.3">
      <c r="B10" s="18">
        <f>B9+1</f>
        <v>2</v>
      </c>
      <c r="C10" s="18" t="s">
        <v>64</v>
      </c>
      <c r="D10" s="41" t="s">
        <v>79</v>
      </c>
      <c r="E10" s="42" t="s">
        <v>79</v>
      </c>
      <c r="F10" s="42" t="s">
        <v>79</v>
      </c>
      <c r="G10" s="42" t="s">
        <v>79</v>
      </c>
      <c r="H10" s="42" t="s">
        <v>79</v>
      </c>
      <c r="I10" s="43" t="s">
        <v>79</v>
      </c>
      <c r="J10" s="19">
        <v>100</v>
      </c>
      <c r="K10" s="19">
        <v>75</v>
      </c>
      <c r="L10" s="35">
        <v>80</v>
      </c>
      <c r="M10" s="19">
        <v>80</v>
      </c>
      <c r="N10" s="19">
        <v>0</v>
      </c>
      <c r="O10" s="19">
        <v>0</v>
      </c>
      <c r="P10" s="14">
        <f>SUM(J10:O10)/6</f>
        <v>55.833333333333336</v>
      </c>
    </row>
    <row r="11" spans="2:17" x14ac:dyDescent="0.3">
      <c r="B11" s="18">
        <f t="shared" ref="B11:B23" si="0">B10+1</f>
        <v>3</v>
      </c>
      <c r="C11" s="18" t="s">
        <v>65</v>
      </c>
      <c r="D11" s="41" t="s">
        <v>80</v>
      </c>
      <c r="E11" s="42" t="s">
        <v>80</v>
      </c>
      <c r="F11" s="42" t="s">
        <v>80</v>
      </c>
      <c r="G11" s="42" t="s">
        <v>80</v>
      </c>
      <c r="H11" s="42" t="s">
        <v>80</v>
      </c>
      <c r="I11" s="43" t="s">
        <v>80</v>
      </c>
      <c r="J11" s="19">
        <v>100</v>
      </c>
      <c r="K11" s="19">
        <v>85</v>
      </c>
      <c r="L11" s="35">
        <v>70</v>
      </c>
      <c r="M11" s="19">
        <v>70</v>
      </c>
      <c r="N11" s="19">
        <v>0</v>
      </c>
      <c r="O11" s="19">
        <v>0</v>
      </c>
      <c r="P11" s="14">
        <f t="shared" ref="P11:P23" si="1">SUM(J11:O11)/7</f>
        <v>46.428571428571431</v>
      </c>
    </row>
    <row r="12" spans="2:17" x14ac:dyDescent="0.3">
      <c r="B12" s="18">
        <f t="shared" si="0"/>
        <v>4</v>
      </c>
      <c r="C12" s="18" t="s">
        <v>66</v>
      </c>
      <c r="D12" s="41" t="s">
        <v>81</v>
      </c>
      <c r="E12" s="42" t="s">
        <v>81</v>
      </c>
      <c r="F12" s="42" t="s">
        <v>81</v>
      </c>
      <c r="G12" s="42" t="s">
        <v>81</v>
      </c>
      <c r="H12" s="42" t="s">
        <v>81</v>
      </c>
      <c r="I12" s="43" t="s">
        <v>81</v>
      </c>
      <c r="J12" s="19">
        <v>100</v>
      </c>
      <c r="K12" s="19">
        <v>100</v>
      </c>
      <c r="L12" s="35">
        <v>70</v>
      </c>
      <c r="M12" s="19">
        <v>70</v>
      </c>
      <c r="N12" s="19">
        <v>0</v>
      </c>
      <c r="O12" s="19">
        <v>0</v>
      </c>
      <c r="P12" s="14">
        <f t="shared" si="1"/>
        <v>48.571428571428569</v>
      </c>
    </row>
    <row r="13" spans="2:17" x14ac:dyDescent="0.3">
      <c r="B13" s="18">
        <f t="shared" si="0"/>
        <v>5</v>
      </c>
      <c r="C13" s="18" t="s">
        <v>67</v>
      </c>
      <c r="D13" s="41" t="s">
        <v>82</v>
      </c>
      <c r="E13" s="42" t="s">
        <v>82</v>
      </c>
      <c r="F13" s="42" t="s">
        <v>82</v>
      </c>
      <c r="G13" s="42" t="s">
        <v>82</v>
      </c>
      <c r="H13" s="42" t="s">
        <v>82</v>
      </c>
      <c r="I13" s="43" t="s">
        <v>82</v>
      </c>
      <c r="J13" s="19">
        <v>100</v>
      </c>
      <c r="K13" s="19">
        <v>95</v>
      </c>
      <c r="L13" s="35">
        <v>100</v>
      </c>
      <c r="M13" s="19">
        <v>100</v>
      </c>
      <c r="N13" s="19">
        <v>0</v>
      </c>
      <c r="O13" s="19">
        <v>0</v>
      </c>
      <c r="P13" s="14">
        <f t="shared" si="1"/>
        <v>56.428571428571431</v>
      </c>
    </row>
    <row r="14" spans="2:17" x14ac:dyDescent="0.3">
      <c r="B14" s="18">
        <f t="shared" si="0"/>
        <v>6</v>
      </c>
      <c r="C14" s="18" t="s">
        <v>68</v>
      </c>
      <c r="D14" s="41" t="s">
        <v>83</v>
      </c>
      <c r="E14" s="42" t="s">
        <v>83</v>
      </c>
      <c r="F14" s="42" t="s">
        <v>83</v>
      </c>
      <c r="G14" s="42" t="s">
        <v>83</v>
      </c>
      <c r="H14" s="42" t="s">
        <v>83</v>
      </c>
      <c r="I14" s="43" t="s">
        <v>83</v>
      </c>
      <c r="J14" s="19">
        <v>100</v>
      </c>
      <c r="K14" s="19">
        <v>82</v>
      </c>
      <c r="L14" s="35">
        <v>70</v>
      </c>
      <c r="M14" s="19">
        <v>70</v>
      </c>
      <c r="N14" s="19">
        <v>0</v>
      </c>
      <c r="O14" s="19">
        <v>0</v>
      </c>
      <c r="P14" s="14">
        <f t="shared" si="1"/>
        <v>46</v>
      </c>
    </row>
    <row r="15" spans="2:17" x14ac:dyDescent="0.3">
      <c r="B15" s="18">
        <f t="shared" si="0"/>
        <v>7</v>
      </c>
      <c r="C15" s="18" t="s">
        <v>69</v>
      </c>
      <c r="D15" s="41" t="s">
        <v>84</v>
      </c>
      <c r="E15" s="42" t="s">
        <v>84</v>
      </c>
      <c r="F15" s="42" t="s">
        <v>84</v>
      </c>
      <c r="G15" s="42" t="s">
        <v>84</v>
      </c>
      <c r="H15" s="42" t="s">
        <v>84</v>
      </c>
      <c r="I15" s="43" t="s">
        <v>84</v>
      </c>
      <c r="J15" s="19">
        <v>100</v>
      </c>
      <c r="K15" s="19">
        <v>100</v>
      </c>
      <c r="L15" s="35">
        <v>95</v>
      </c>
      <c r="M15" s="19">
        <v>95</v>
      </c>
      <c r="N15" s="19">
        <v>0</v>
      </c>
      <c r="O15" s="19">
        <v>0</v>
      </c>
      <c r="P15" s="14">
        <f t="shared" si="1"/>
        <v>55.714285714285715</v>
      </c>
    </row>
    <row r="16" spans="2:17" x14ac:dyDescent="0.3">
      <c r="B16" s="18">
        <f t="shared" si="0"/>
        <v>8</v>
      </c>
      <c r="C16" s="18" t="s">
        <v>70</v>
      </c>
      <c r="D16" s="41" t="s">
        <v>93</v>
      </c>
      <c r="E16" s="42" t="s">
        <v>85</v>
      </c>
      <c r="F16" s="42" t="s">
        <v>85</v>
      </c>
      <c r="G16" s="42" t="s">
        <v>85</v>
      </c>
      <c r="H16" s="42" t="s">
        <v>85</v>
      </c>
      <c r="I16" s="43" t="s">
        <v>85</v>
      </c>
      <c r="J16" s="19">
        <v>100</v>
      </c>
      <c r="K16" s="19">
        <v>92</v>
      </c>
      <c r="L16" s="35">
        <v>100</v>
      </c>
      <c r="M16" s="19">
        <v>100</v>
      </c>
      <c r="N16" s="19">
        <v>0</v>
      </c>
      <c r="O16" s="19">
        <v>0</v>
      </c>
      <c r="P16" s="14">
        <f t="shared" si="1"/>
        <v>56</v>
      </c>
    </row>
    <row r="17" spans="2:16" x14ac:dyDescent="0.3">
      <c r="B17" s="18">
        <f t="shared" si="0"/>
        <v>9</v>
      </c>
      <c r="C17" s="18" t="s">
        <v>71</v>
      </c>
      <c r="D17" s="41" t="s">
        <v>86</v>
      </c>
      <c r="E17" s="42" t="s">
        <v>86</v>
      </c>
      <c r="F17" s="42" t="s">
        <v>86</v>
      </c>
      <c r="G17" s="42" t="s">
        <v>86</v>
      </c>
      <c r="H17" s="42" t="s">
        <v>86</v>
      </c>
      <c r="I17" s="43" t="s">
        <v>86</v>
      </c>
      <c r="J17" s="19">
        <v>100</v>
      </c>
      <c r="K17" s="19">
        <v>85</v>
      </c>
      <c r="L17" s="35">
        <v>80</v>
      </c>
      <c r="M17" s="19">
        <v>80</v>
      </c>
      <c r="N17" s="19">
        <v>0</v>
      </c>
      <c r="O17" s="19">
        <v>0</v>
      </c>
      <c r="P17" s="14">
        <f t="shared" si="1"/>
        <v>49.285714285714285</v>
      </c>
    </row>
    <row r="18" spans="2:16" x14ac:dyDescent="0.3">
      <c r="B18" s="18">
        <f t="shared" si="0"/>
        <v>10</v>
      </c>
      <c r="C18" s="18" t="s">
        <v>72</v>
      </c>
      <c r="D18" s="41" t="s">
        <v>87</v>
      </c>
      <c r="E18" s="42" t="s">
        <v>87</v>
      </c>
      <c r="F18" s="42" t="s">
        <v>87</v>
      </c>
      <c r="G18" s="42" t="s">
        <v>87</v>
      </c>
      <c r="H18" s="42" t="s">
        <v>87</v>
      </c>
      <c r="I18" s="43" t="s">
        <v>87</v>
      </c>
      <c r="J18" s="19">
        <v>100</v>
      </c>
      <c r="K18" s="19">
        <v>95</v>
      </c>
      <c r="L18" s="35">
        <v>95</v>
      </c>
      <c r="M18" s="19">
        <v>95</v>
      </c>
      <c r="N18" s="19">
        <v>0</v>
      </c>
      <c r="O18" s="19">
        <v>0</v>
      </c>
      <c r="P18" s="14">
        <f t="shared" si="1"/>
        <v>55</v>
      </c>
    </row>
    <row r="19" spans="2:16" x14ac:dyDescent="0.3">
      <c r="B19" s="18">
        <f t="shared" si="0"/>
        <v>11</v>
      </c>
      <c r="C19" s="18" t="s">
        <v>73</v>
      </c>
      <c r="D19" s="41" t="s">
        <v>88</v>
      </c>
      <c r="E19" s="42" t="s">
        <v>88</v>
      </c>
      <c r="F19" s="42" t="s">
        <v>88</v>
      </c>
      <c r="G19" s="42" t="s">
        <v>88</v>
      </c>
      <c r="H19" s="42" t="s">
        <v>88</v>
      </c>
      <c r="I19" s="43" t="s">
        <v>88</v>
      </c>
      <c r="J19" s="19">
        <v>100</v>
      </c>
      <c r="K19" s="19">
        <v>90</v>
      </c>
      <c r="L19" s="35">
        <v>80</v>
      </c>
      <c r="M19" s="19">
        <v>80</v>
      </c>
      <c r="N19" s="19">
        <v>0</v>
      </c>
      <c r="O19" s="19">
        <v>0</v>
      </c>
      <c r="P19" s="14">
        <f t="shared" si="1"/>
        <v>50</v>
      </c>
    </row>
    <row r="20" spans="2:16" x14ac:dyDescent="0.3">
      <c r="B20" s="18">
        <f t="shared" si="0"/>
        <v>12</v>
      </c>
      <c r="C20" s="18" t="s">
        <v>74</v>
      </c>
      <c r="D20" s="41" t="s">
        <v>89</v>
      </c>
      <c r="E20" s="42" t="s">
        <v>89</v>
      </c>
      <c r="F20" s="42" t="s">
        <v>89</v>
      </c>
      <c r="G20" s="42" t="s">
        <v>89</v>
      </c>
      <c r="H20" s="42" t="s">
        <v>89</v>
      </c>
      <c r="I20" s="43" t="s">
        <v>89</v>
      </c>
      <c r="J20" s="19">
        <v>100</v>
      </c>
      <c r="K20" s="19">
        <v>85</v>
      </c>
      <c r="L20" s="35">
        <v>100</v>
      </c>
      <c r="M20" s="19">
        <v>100</v>
      </c>
      <c r="N20" s="19">
        <v>0</v>
      </c>
      <c r="O20" s="19">
        <v>0</v>
      </c>
      <c r="P20" s="14">
        <f t="shared" si="1"/>
        <v>55</v>
      </c>
    </row>
    <row r="21" spans="2:16" x14ac:dyDescent="0.3">
      <c r="B21" s="18">
        <f t="shared" si="0"/>
        <v>13</v>
      </c>
      <c r="C21" s="18" t="s">
        <v>75</v>
      </c>
      <c r="D21" s="41" t="s">
        <v>90</v>
      </c>
      <c r="E21" s="42" t="s">
        <v>90</v>
      </c>
      <c r="F21" s="42" t="s">
        <v>90</v>
      </c>
      <c r="G21" s="42" t="s">
        <v>90</v>
      </c>
      <c r="H21" s="42" t="s">
        <v>90</v>
      </c>
      <c r="I21" s="43" t="s">
        <v>90</v>
      </c>
      <c r="J21" s="19">
        <v>100</v>
      </c>
      <c r="K21" s="19">
        <v>85</v>
      </c>
      <c r="L21" s="35">
        <v>95</v>
      </c>
      <c r="M21" s="19">
        <v>95</v>
      </c>
      <c r="N21" s="19">
        <v>0</v>
      </c>
      <c r="O21" s="19">
        <v>0</v>
      </c>
      <c r="P21" s="14">
        <f t="shared" si="1"/>
        <v>53.571428571428569</v>
      </c>
    </row>
    <row r="22" spans="2:16" x14ac:dyDescent="0.3">
      <c r="B22" s="18">
        <f t="shared" si="0"/>
        <v>14</v>
      </c>
      <c r="C22" s="18" t="s">
        <v>76</v>
      </c>
      <c r="D22" s="41" t="s">
        <v>91</v>
      </c>
      <c r="E22" s="42" t="s">
        <v>91</v>
      </c>
      <c r="F22" s="42" t="s">
        <v>91</v>
      </c>
      <c r="G22" s="42" t="s">
        <v>91</v>
      </c>
      <c r="H22" s="42" t="s">
        <v>91</v>
      </c>
      <c r="I22" s="43" t="s">
        <v>91</v>
      </c>
      <c r="J22" s="19">
        <v>100</v>
      </c>
      <c r="K22" s="19">
        <v>82</v>
      </c>
      <c r="L22" s="35">
        <v>100</v>
      </c>
      <c r="M22" s="19">
        <v>100</v>
      </c>
      <c r="N22" s="19">
        <v>0</v>
      </c>
      <c r="O22" s="19">
        <v>0</v>
      </c>
      <c r="P22" s="14">
        <f t="shared" si="1"/>
        <v>54.571428571428569</v>
      </c>
    </row>
    <row r="23" spans="2:16" x14ac:dyDescent="0.3">
      <c r="B23" s="18">
        <f t="shared" si="0"/>
        <v>15</v>
      </c>
      <c r="C23" s="18" t="s">
        <v>77</v>
      </c>
      <c r="D23" s="41" t="s">
        <v>92</v>
      </c>
      <c r="E23" s="42" t="s">
        <v>92</v>
      </c>
      <c r="F23" s="42" t="s">
        <v>92</v>
      </c>
      <c r="G23" s="42" t="s">
        <v>92</v>
      </c>
      <c r="H23" s="42" t="s">
        <v>92</v>
      </c>
      <c r="I23" s="43" t="s">
        <v>92</v>
      </c>
      <c r="J23" s="19">
        <v>100</v>
      </c>
      <c r="K23" s="19">
        <v>75</v>
      </c>
      <c r="L23" s="35">
        <v>100</v>
      </c>
      <c r="M23" s="19">
        <v>100</v>
      </c>
      <c r="N23" s="19">
        <v>0</v>
      </c>
      <c r="O23" s="19">
        <v>0</v>
      </c>
      <c r="P23" s="14">
        <f t="shared" si="1"/>
        <v>53.571428571428569</v>
      </c>
    </row>
    <row r="24" spans="2:16" x14ac:dyDescent="0.3">
      <c r="C24" s="47"/>
      <c r="D24" s="47"/>
      <c r="E24" s="17"/>
      <c r="H24" s="52" t="s">
        <v>18</v>
      </c>
      <c r="I24" s="52"/>
      <c r="J24" s="23">
        <f t="shared" ref="J24:P24" si="2">COUNTIF(J9:J23,"&gt;=70")</f>
        <v>15</v>
      </c>
      <c r="K24" s="23">
        <f t="shared" si="2"/>
        <v>15</v>
      </c>
      <c r="L24" s="23">
        <f t="shared" si="2"/>
        <v>15</v>
      </c>
      <c r="M24" s="23">
        <f t="shared" si="2"/>
        <v>15</v>
      </c>
      <c r="N24" s="23">
        <f t="shared" si="2"/>
        <v>0</v>
      </c>
      <c r="O24" s="23">
        <f t="shared" si="2"/>
        <v>0</v>
      </c>
      <c r="P24" s="27">
        <f t="shared" si="2"/>
        <v>0</v>
      </c>
    </row>
    <row r="25" spans="2:16" x14ac:dyDescent="0.3">
      <c r="C25" s="47"/>
      <c r="D25" s="47"/>
      <c r="E25" s="21"/>
      <c r="H25" s="53" t="s">
        <v>19</v>
      </c>
      <c r="I25" s="53"/>
      <c r="J25" s="24">
        <f t="shared" ref="J25:P25" si="3">COUNTIF(J9:J23,"&lt;70")</f>
        <v>0</v>
      </c>
      <c r="K25" s="24">
        <f t="shared" si="3"/>
        <v>0</v>
      </c>
      <c r="L25" s="24">
        <f t="shared" si="3"/>
        <v>0</v>
      </c>
      <c r="M25" s="24">
        <f t="shared" si="3"/>
        <v>0</v>
      </c>
      <c r="N25" s="24">
        <f t="shared" si="3"/>
        <v>15</v>
      </c>
      <c r="O25" s="24">
        <f t="shared" si="3"/>
        <v>15</v>
      </c>
      <c r="P25" s="24">
        <f t="shared" si="3"/>
        <v>15</v>
      </c>
    </row>
    <row r="26" spans="2:16" x14ac:dyDescent="0.3">
      <c r="C26" s="47"/>
      <c r="D26" s="47"/>
      <c r="E26" s="47"/>
      <c r="H26" s="53" t="s">
        <v>20</v>
      </c>
      <c r="I26" s="53"/>
      <c r="J26" s="24">
        <f t="shared" ref="J26:P26" si="4">COUNT(J9:J23)</f>
        <v>15</v>
      </c>
      <c r="K26" s="24">
        <f t="shared" si="4"/>
        <v>15</v>
      </c>
      <c r="L26" s="24">
        <f t="shared" si="4"/>
        <v>15</v>
      </c>
      <c r="M26" s="24">
        <f t="shared" si="4"/>
        <v>15</v>
      </c>
      <c r="N26" s="24">
        <f t="shared" si="4"/>
        <v>15</v>
      </c>
      <c r="O26" s="24">
        <f t="shared" si="4"/>
        <v>15</v>
      </c>
      <c r="P26" s="24">
        <f t="shared" si="4"/>
        <v>15</v>
      </c>
    </row>
    <row r="27" spans="2:16" x14ac:dyDescent="0.3">
      <c r="C27" s="47"/>
      <c r="D27" s="47"/>
      <c r="E27" s="17"/>
      <c r="F27" s="12"/>
      <c r="H27" s="54" t="s">
        <v>15</v>
      </c>
      <c r="I27" s="54"/>
      <c r="J27" s="25">
        <f>J24/J26</f>
        <v>1</v>
      </c>
      <c r="K27" s="26">
        <f t="shared" ref="K27:P27" si="5">K24/K26</f>
        <v>1</v>
      </c>
      <c r="L27" s="26">
        <f t="shared" si="5"/>
        <v>1</v>
      </c>
      <c r="M27" s="26">
        <f t="shared" si="5"/>
        <v>1</v>
      </c>
      <c r="N27" s="26">
        <f t="shared" si="5"/>
        <v>0</v>
      </c>
      <c r="O27" s="26">
        <f t="shared" si="5"/>
        <v>0</v>
      </c>
      <c r="P27" s="26">
        <f t="shared" si="5"/>
        <v>0</v>
      </c>
    </row>
    <row r="28" spans="2:16" x14ac:dyDescent="0.3">
      <c r="C28" s="47"/>
      <c r="D28" s="47"/>
      <c r="E28" s="17"/>
      <c r="F28" s="12"/>
      <c r="H28" s="54" t="s">
        <v>16</v>
      </c>
      <c r="I28" s="54"/>
      <c r="J28" s="25">
        <f>J25/J26</f>
        <v>0</v>
      </c>
      <c r="K28" s="25">
        <f t="shared" ref="K28:P28" si="6">K25/K26</f>
        <v>0</v>
      </c>
      <c r="L28" s="26">
        <f t="shared" si="6"/>
        <v>0</v>
      </c>
      <c r="M28" s="26">
        <f t="shared" si="6"/>
        <v>0</v>
      </c>
      <c r="N28" s="26">
        <f t="shared" si="6"/>
        <v>1</v>
      </c>
      <c r="O28" s="26">
        <f t="shared" si="6"/>
        <v>1</v>
      </c>
      <c r="P28" s="26">
        <f t="shared" si="6"/>
        <v>1</v>
      </c>
    </row>
    <row r="29" spans="2:16" x14ac:dyDescent="0.3">
      <c r="C29" s="47"/>
      <c r="D29" s="47"/>
      <c r="E29" s="21"/>
      <c r="F29" s="12"/>
    </row>
    <row r="30" spans="2:16" x14ac:dyDescent="0.3">
      <c r="C30" s="17"/>
      <c r="D30" s="17"/>
      <c r="E30" s="21"/>
      <c r="F30" s="12"/>
    </row>
    <row r="31" spans="2:16" x14ac:dyDescent="0.3">
      <c r="J31" s="48"/>
      <c r="K31" s="48"/>
      <c r="L31" s="48"/>
      <c r="M31" s="48"/>
      <c r="N31" s="48"/>
      <c r="O31" s="48"/>
    </row>
    <row r="32" spans="2:16" x14ac:dyDescent="0.3">
      <c r="J32" s="46" t="s">
        <v>17</v>
      </c>
      <c r="K32" s="46"/>
      <c r="L32" s="46"/>
      <c r="M32" s="46"/>
      <c r="N32" s="46"/>
      <c r="O32" s="46"/>
    </row>
  </sheetData>
  <mergeCells count="3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C24:D24"/>
    <mergeCell ref="H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25:D25"/>
    <mergeCell ref="H25:I25"/>
    <mergeCell ref="C26:E26"/>
    <mergeCell ref="H26:I26"/>
    <mergeCell ref="C27:D27"/>
    <mergeCell ref="H27:I27"/>
    <mergeCell ref="C28:D28"/>
    <mergeCell ref="H28:I28"/>
    <mergeCell ref="C29:D29"/>
    <mergeCell ref="J31:O31"/>
    <mergeCell ref="J32:O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6"/>
  <sheetViews>
    <sheetView zoomScale="84" zoomScaleNormal="84" workbookViewId="0">
      <selection activeCell="Q13" sqref="Q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0.21875" customWidth="1"/>
    <col min="10" max="10" width="7.109375" customWidth="1"/>
    <col min="11" max="12" width="5.6640625" customWidth="1"/>
    <col min="13" max="13" width="8.6640625" customWidth="1"/>
    <col min="14" max="15" width="5.6640625" customWidth="1"/>
  </cols>
  <sheetData>
    <row r="2" spans="2:25" ht="15.6" x14ac:dyDescent="0.3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</row>
    <row r="3" spans="2:25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20"/>
      <c r="N3" s="20"/>
    </row>
    <row r="4" spans="2:25" x14ac:dyDescent="0.3">
      <c r="C4" t="s">
        <v>0</v>
      </c>
      <c r="D4" s="55" t="s">
        <v>54</v>
      </c>
      <c r="E4" s="55"/>
      <c r="F4" s="55"/>
      <c r="G4" s="55"/>
      <c r="I4" t="s">
        <v>1</v>
      </c>
      <c r="J4" s="57">
        <v>45201</v>
      </c>
      <c r="K4" s="44"/>
    </row>
    <row r="5" spans="2:25" ht="6.75" customHeight="1" x14ac:dyDescent="0.3">
      <c r="D5" s="6"/>
      <c r="E5" s="6"/>
      <c r="F5" s="6"/>
      <c r="G5" s="6"/>
    </row>
    <row r="6" spans="2:25" x14ac:dyDescent="0.3">
      <c r="C6" t="s">
        <v>3</v>
      </c>
      <c r="D6" s="44" t="s">
        <v>55</v>
      </c>
      <c r="E6" s="44"/>
      <c r="F6" s="44"/>
      <c r="G6" s="44"/>
      <c r="I6" s="49" t="s">
        <v>21</v>
      </c>
      <c r="J6" s="49"/>
      <c r="K6" s="50" t="s">
        <v>56</v>
      </c>
      <c r="L6" s="50"/>
    </row>
    <row r="7" spans="2:25" ht="11.25" customHeight="1" x14ac:dyDescent="0.3"/>
    <row r="8" spans="2:25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3" t="s">
        <v>22</v>
      </c>
    </row>
    <row r="9" spans="2:25" x14ac:dyDescent="0.3">
      <c r="B9" s="18">
        <v>1</v>
      </c>
      <c r="C9" s="32" t="s">
        <v>57</v>
      </c>
      <c r="D9" s="41" t="s">
        <v>25</v>
      </c>
      <c r="E9" s="42" t="s">
        <v>25</v>
      </c>
      <c r="F9" s="42" t="s">
        <v>25</v>
      </c>
      <c r="G9" s="42" t="s">
        <v>25</v>
      </c>
      <c r="H9" s="42" t="s">
        <v>25</v>
      </c>
      <c r="I9" s="43" t="s">
        <v>25</v>
      </c>
      <c r="J9" s="19">
        <v>80</v>
      </c>
      <c r="K9" s="19">
        <v>70</v>
      </c>
      <c r="L9" s="19">
        <v>0</v>
      </c>
      <c r="M9" s="14">
        <f>SUM(J9+K9+L9)/3</f>
        <v>50</v>
      </c>
    </row>
    <row r="10" spans="2:25" x14ac:dyDescent="0.3">
      <c r="B10" s="18">
        <f>B9+1</f>
        <v>2</v>
      </c>
      <c r="C10" s="18" t="s">
        <v>179</v>
      </c>
      <c r="D10" s="41" t="s">
        <v>26</v>
      </c>
      <c r="E10" s="42" t="s">
        <v>26</v>
      </c>
      <c r="F10" s="42" t="s">
        <v>26</v>
      </c>
      <c r="G10" s="42" t="s">
        <v>26</v>
      </c>
      <c r="H10" s="42" t="s">
        <v>26</v>
      </c>
      <c r="I10" s="43" t="s">
        <v>26</v>
      </c>
      <c r="J10" s="19">
        <v>90</v>
      </c>
      <c r="K10" s="19">
        <v>85</v>
      </c>
      <c r="L10" s="19">
        <v>0</v>
      </c>
      <c r="M10" s="14">
        <f t="shared" ref="M10:M37" si="0">SUM(J10+K10+L10)/3</f>
        <v>58.333333333333336</v>
      </c>
    </row>
    <row r="11" spans="2:25" x14ac:dyDescent="0.3">
      <c r="B11" s="18">
        <f t="shared" ref="B11:B37" si="1">B10+1</f>
        <v>3</v>
      </c>
      <c r="C11" s="18" t="s">
        <v>180</v>
      </c>
      <c r="D11" s="41" t="s">
        <v>27</v>
      </c>
      <c r="E11" s="42" t="s">
        <v>27</v>
      </c>
      <c r="F11" s="42" t="s">
        <v>27</v>
      </c>
      <c r="G11" s="42" t="s">
        <v>27</v>
      </c>
      <c r="H11" s="42" t="s">
        <v>27</v>
      </c>
      <c r="I11" s="43" t="s">
        <v>27</v>
      </c>
      <c r="J11" s="19">
        <v>98</v>
      </c>
      <c r="K11" s="19">
        <v>85</v>
      </c>
      <c r="L11" s="19">
        <v>0</v>
      </c>
      <c r="M11" s="14">
        <f t="shared" si="0"/>
        <v>61</v>
      </c>
    </row>
    <row r="12" spans="2:25" x14ac:dyDescent="0.3">
      <c r="B12" s="18">
        <f t="shared" si="1"/>
        <v>4</v>
      </c>
      <c r="C12" s="18" t="s">
        <v>181</v>
      </c>
      <c r="D12" s="41" t="s">
        <v>28</v>
      </c>
      <c r="E12" s="42" t="s">
        <v>28</v>
      </c>
      <c r="F12" s="42" t="s">
        <v>28</v>
      </c>
      <c r="G12" s="42" t="s">
        <v>28</v>
      </c>
      <c r="H12" s="42" t="s">
        <v>28</v>
      </c>
      <c r="I12" s="43" t="s">
        <v>28</v>
      </c>
      <c r="J12" s="19">
        <v>90</v>
      </c>
      <c r="K12" s="29">
        <v>100</v>
      </c>
      <c r="L12" s="19">
        <v>0</v>
      </c>
      <c r="M12" s="14">
        <f t="shared" si="0"/>
        <v>63.333333333333336</v>
      </c>
    </row>
    <row r="13" spans="2:25" x14ac:dyDescent="0.3">
      <c r="B13" s="18">
        <f t="shared" si="1"/>
        <v>5</v>
      </c>
      <c r="C13" s="18" t="s">
        <v>182</v>
      </c>
      <c r="D13" s="41" t="s">
        <v>29</v>
      </c>
      <c r="E13" s="42" t="s">
        <v>29</v>
      </c>
      <c r="F13" s="42" t="s">
        <v>29</v>
      </c>
      <c r="G13" s="42" t="s">
        <v>29</v>
      </c>
      <c r="H13" s="42" t="s">
        <v>29</v>
      </c>
      <c r="I13" s="43" t="s">
        <v>29</v>
      </c>
      <c r="J13" s="19">
        <v>88</v>
      </c>
      <c r="K13" s="29">
        <v>70</v>
      </c>
      <c r="L13" s="19">
        <v>0</v>
      </c>
      <c r="M13" s="14">
        <f t="shared" si="0"/>
        <v>52.666666666666664</v>
      </c>
    </row>
    <row r="14" spans="2:25" x14ac:dyDescent="0.3">
      <c r="B14" s="18">
        <f t="shared" si="1"/>
        <v>6</v>
      </c>
      <c r="C14" s="18" t="s">
        <v>183</v>
      </c>
      <c r="D14" s="41" t="s">
        <v>30</v>
      </c>
      <c r="E14" s="42" t="s">
        <v>30</v>
      </c>
      <c r="F14" s="42" t="s">
        <v>30</v>
      </c>
      <c r="G14" s="42" t="s">
        <v>30</v>
      </c>
      <c r="H14" s="42" t="s">
        <v>30</v>
      </c>
      <c r="I14" s="43" t="s">
        <v>30</v>
      </c>
      <c r="J14" s="19">
        <v>83</v>
      </c>
      <c r="K14" s="29">
        <v>95</v>
      </c>
      <c r="L14" s="19">
        <v>0</v>
      </c>
      <c r="M14" s="14">
        <f t="shared" si="0"/>
        <v>59.333333333333336</v>
      </c>
    </row>
    <row r="15" spans="2:25" x14ac:dyDescent="0.3">
      <c r="B15" s="18">
        <f t="shared" si="1"/>
        <v>7</v>
      </c>
      <c r="C15" s="18" t="s">
        <v>184</v>
      </c>
      <c r="D15" s="41" t="s">
        <v>31</v>
      </c>
      <c r="E15" s="42" t="s">
        <v>31</v>
      </c>
      <c r="F15" s="42" t="s">
        <v>31</v>
      </c>
      <c r="G15" s="42" t="s">
        <v>31</v>
      </c>
      <c r="H15" s="42" t="s">
        <v>31</v>
      </c>
      <c r="I15" s="43" t="s">
        <v>31</v>
      </c>
      <c r="J15" s="19">
        <v>98</v>
      </c>
      <c r="K15" s="29">
        <v>85</v>
      </c>
      <c r="L15" s="19">
        <v>0</v>
      </c>
      <c r="M15" s="14">
        <f t="shared" si="0"/>
        <v>61</v>
      </c>
      <c r="T15" s="41"/>
      <c r="U15" s="42"/>
      <c r="V15" s="42"/>
      <c r="W15" s="42"/>
      <c r="X15" s="42"/>
      <c r="Y15" s="43"/>
    </row>
    <row r="16" spans="2:25" x14ac:dyDescent="0.3">
      <c r="B16" s="18">
        <f t="shared" si="1"/>
        <v>8</v>
      </c>
      <c r="C16" s="18" t="s">
        <v>185</v>
      </c>
      <c r="D16" s="41" t="s">
        <v>32</v>
      </c>
      <c r="E16" s="42" t="s">
        <v>32</v>
      </c>
      <c r="F16" s="42" t="s">
        <v>32</v>
      </c>
      <c r="G16" s="42" t="s">
        <v>32</v>
      </c>
      <c r="H16" s="42" t="s">
        <v>32</v>
      </c>
      <c r="I16" s="43" t="s">
        <v>32</v>
      </c>
      <c r="J16" s="19">
        <v>95</v>
      </c>
      <c r="K16" s="29">
        <v>90</v>
      </c>
      <c r="L16" s="19">
        <v>0</v>
      </c>
      <c r="M16" s="14">
        <f t="shared" si="0"/>
        <v>61.666666666666664</v>
      </c>
    </row>
    <row r="17" spans="2:13" x14ac:dyDescent="0.3">
      <c r="B17" s="18">
        <f t="shared" si="1"/>
        <v>9</v>
      </c>
      <c r="C17" s="18" t="s">
        <v>186</v>
      </c>
      <c r="D17" s="41" t="s">
        <v>33</v>
      </c>
      <c r="E17" s="42" t="s">
        <v>33</v>
      </c>
      <c r="F17" s="42" t="s">
        <v>33</v>
      </c>
      <c r="G17" s="42" t="s">
        <v>33</v>
      </c>
      <c r="H17" s="42" t="s">
        <v>33</v>
      </c>
      <c r="I17" s="43" t="s">
        <v>33</v>
      </c>
      <c r="J17" s="19">
        <v>80</v>
      </c>
      <c r="K17" s="29">
        <v>70</v>
      </c>
      <c r="L17" s="19">
        <v>0</v>
      </c>
      <c r="M17" s="14">
        <f t="shared" si="0"/>
        <v>50</v>
      </c>
    </row>
    <row r="18" spans="2:13" x14ac:dyDescent="0.3">
      <c r="B18" s="18">
        <f t="shared" si="1"/>
        <v>10</v>
      </c>
      <c r="C18" s="18" t="s">
        <v>187</v>
      </c>
      <c r="D18" s="41" t="s">
        <v>34</v>
      </c>
      <c r="E18" s="42" t="s">
        <v>34</v>
      </c>
      <c r="F18" s="42" t="s">
        <v>34</v>
      </c>
      <c r="G18" s="42" t="s">
        <v>34</v>
      </c>
      <c r="H18" s="42" t="s">
        <v>34</v>
      </c>
      <c r="I18" s="43" t="s">
        <v>34</v>
      </c>
      <c r="J18" s="19">
        <v>70</v>
      </c>
      <c r="K18" s="29">
        <v>70</v>
      </c>
      <c r="L18" s="19">
        <v>0</v>
      </c>
      <c r="M18" s="14">
        <f t="shared" si="0"/>
        <v>46.666666666666664</v>
      </c>
    </row>
    <row r="19" spans="2:13" x14ac:dyDescent="0.3">
      <c r="B19" s="18">
        <f t="shared" si="1"/>
        <v>11</v>
      </c>
      <c r="C19" s="18" t="s">
        <v>188</v>
      </c>
      <c r="D19" s="41" t="s">
        <v>35</v>
      </c>
      <c r="E19" s="42" t="s">
        <v>35</v>
      </c>
      <c r="F19" s="42" t="s">
        <v>35</v>
      </c>
      <c r="G19" s="42" t="s">
        <v>35</v>
      </c>
      <c r="H19" s="42" t="s">
        <v>35</v>
      </c>
      <c r="I19" s="43" t="s">
        <v>35</v>
      </c>
      <c r="J19" s="19">
        <v>93</v>
      </c>
      <c r="K19" s="29">
        <v>85</v>
      </c>
      <c r="L19" s="19">
        <v>0</v>
      </c>
      <c r="M19" s="14">
        <f t="shared" si="0"/>
        <v>59.333333333333336</v>
      </c>
    </row>
    <row r="20" spans="2:13" x14ac:dyDescent="0.3">
      <c r="B20" s="18">
        <f t="shared" si="1"/>
        <v>12</v>
      </c>
      <c r="C20" s="32" t="s">
        <v>189</v>
      </c>
      <c r="D20" s="41" t="s">
        <v>36</v>
      </c>
      <c r="E20" s="42" t="s">
        <v>36</v>
      </c>
      <c r="F20" s="42" t="s">
        <v>36</v>
      </c>
      <c r="G20" s="42" t="s">
        <v>36</v>
      </c>
      <c r="H20" s="42" t="s">
        <v>36</v>
      </c>
      <c r="I20" s="43" t="s">
        <v>36</v>
      </c>
      <c r="J20" s="19">
        <v>83</v>
      </c>
      <c r="K20" s="29">
        <v>90</v>
      </c>
      <c r="L20" s="19">
        <v>0</v>
      </c>
      <c r="M20" s="14">
        <f t="shared" si="0"/>
        <v>57.666666666666664</v>
      </c>
    </row>
    <row r="21" spans="2:13" x14ac:dyDescent="0.3">
      <c r="B21" s="18">
        <f t="shared" si="1"/>
        <v>13</v>
      </c>
      <c r="C21" s="18" t="s">
        <v>190</v>
      </c>
      <c r="D21" s="41" t="s">
        <v>37</v>
      </c>
      <c r="E21" s="42" t="s">
        <v>37</v>
      </c>
      <c r="F21" s="42" t="s">
        <v>37</v>
      </c>
      <c r="G21" s="42" t="s">
        <v>37</v>
      </c>
      <c r="H21" s="42" t="s">
        <v>37</v>
      </c>
      <c r="I21" s="43" t="s">
        <v>37</v>
      </c>
      <c r="J21" s="19">
        <v>95</v>
      </c>
      <c r="K21" s="29">
        <v>95</v>
      </c>
      <c r="L21" s="19">
        <v>0</v>
      </c>
      <c r="M21" s="14">
        <f t="shared" si="0"/>
        <v>63.333333333333336</v>
      </c>
    </row>
    <row r="22" spans="2:13" x14ac:dyDescent="0.3">
      <c r="B22" s="18">
        <f t="shared" si="1"/>
        <v>14</v>
      </c>
      <c r="C22" s="18" t="s">
        <v>191</v>
      </c>
      <c r="D22" s="41" t="s">
        <v>38</v>
      </c>
      <c r="E22" s="42" t="s">
        <v>38</v>
      </c>
      <c r="F22" s="42" t="s">
        <v>38</v>
      </c>
      <c r="G22" s="42" t="s">
        <v>38</v>
      </c>
      <c r="H22" s="42" t="s">
        <v>38</v>
      </c>
      <c r="I22" s="43" t="s">
        <v>38</v>
      </c>
      <c r="J22" s="19">
        <v>90</v>
      </c>
      <c r="K22" s="29">
        <v>85</v>
      </c>
      <c r="L22" s="29">
        <v>0</v>
      </c>
      <c r="M22" s="14">
        <f t="shared" si="0"/>
        <v>58.333333333333336</v>
      </c>
    </row>
    <row r="23" spans="2:13" x14ac:dyDescent="0.3">
      <c r="B23" s="18">
        <f t="shared" si="1"/>
        <v>15</v>
      </c>
      <c r="C23" s="18" t="s">
        <v>192</v>
      </c>
      <c r="D23" s="41" t="s">
        <v>39</v>
      </c>
      <c r="E23" s="42" t="s">
        <v>39</v>
      </c>
      <c r="F23" s="42" t="s">
        <v>39</v>
      </c>
      <c r="G23" s="42" t="s">
        <v>39</v>
      </c>
      <c r="H23" s="42" t="s">
        <v>39</v>
      </c>
      <c r="I23" s="43" t="s">
        <v>39</v>
      </c>
      <c r="J23" s="19">
        <v>93</v>
      </c>
      <c r="K23" s="29">
        <v>85</v>
      </c>
      <c r="L23" s="29">
        <v>0</v>
      </c>
      <c r="M23" s="14">
        <f t="shared" si="0"/>
        <v>59.333333333333336</v>
      </c>
    </row>
    <row r="24" spans="2:13" x14ac:dyDescent="0.3">
      <c r="B24" s="18">
        <f t="shared" si="1"/>
        <v>16</v>
      </c>
      <c r="C24" s="18" t="s">
        <v>193</v>
      </c>
      <c r="D24" s="41" t="s">
        <v>40</v>
      </c>
      <c r="E24" s="42" t="s">
        <v>40</v>
      </c>
      <c r="F24" s="42" t="s">
        <v>40</v>
      </c>
      <c r="G24" s="42" t="s">
        <v>40</v>
      </c>
      <c r="H24" s="42" t="s">
        <v>40</v>
      </c>
      <c r="I24" s="43" t="s">
        <v>40</v>
      </c>
      <c r="J24" s="19">
        <v>78</v>
      </c>
      <c r="K24" s="29">
        <v>95</v>
      </c>
      <c r="L24" s="29">
        <v>0</v>
      </c>
      <c r="M24" s="14">
        <f t="shared" si="0"/>
        <v>57.666666666666664</v>
      </c>
    </row>
    <row r="25" spans="2:13" x14ac:dyDescent="0.3">
      <c r="B25" s="18">
        <f t="shared" si="1"/>
        <v>17</v>
      </c>
      <c r="C25" s="18" t="s">
        <v>194</v>
      </c>
      <c r="D25" s="41" t="s">
        <v>41</v>
      </c>
      <c r="E25" s="42" t="s">
        <v>41</v>
      </c>
      <c r="F25" s="42" t="s">
        <v>41</v>
      </c>
      <c r="G25" s="42" t="s">
        <v>41</v>
      </c>
      <c r="H25" s="42" t="s">
        <v>41</v>
      </c>
      <c r="I25" s="43" t="s">
        <v>41</v>
      </c>
      <c r="J25" s="19">
        <v>95</v>
      </c>
      <c r="K25" s="29">
        <v>95</v>
      </c>
      <c r="L25" s="29">
        <v>0</v>
      </c>
      <c r="M25" s="14">
        <f t="shared" si="0"/>
        <v>63.333333333333336</v>
      </c>
    </row>
    <row r="26" spans="2:13" x14ac:dyDescent="0.3">
      <c r="B26" s="18">
        <f t="shared" si="1"/>
        <v>18</v>
      </c>
      <c r="C26" s="18" t="s">
        <v>195</v>
      </c>
      <c r="D26" s="41" t="s">
        <v>42</v>
      </c>
      <c r="E26" s="42" t="s">
        <v>42</v>
      </c>
      <c r="F26" s="42" t="s">
        <v>42</v>
      </c>
      <c r="G26" s="42" t="s">
        <v>42</v>
      </c>
      <c r="H26" s="42" t="s">
        <v>42</v>
      </c>
      <c r="I26" s="43" t="s">
        <v>42</v>
      </c>
      <c r="J26" s="19">
        <v>95</v>
      </c>
      <c r="K26" s="29">
        <v>70</v>
      </c>
      <c r="L26" s="29">
        <v>0</v>
      </c>
      <c r="M26" s="14">
        <f t="shared" si="0"/>
        <v>55</v>
      </c>
    </row>
    <row r="27" spans="2:13" x14ac:dyDescent="0.3">
      <c r="B27" s="18">
        <f t="shared" si="1"/>
        <v>19</v>
      </c>
      <c r="C27" s="18" t="s">
        <v>196</v>
      </c>
      <c r="D27" s="41" t="s">
        <v>43</v>
      </c>
      <c r="E27" s="42" t="s">
        <v>43</v>
      </c>
      <c r="F27" s="42" t="s">
        <v>43</v>
      </c>
      <c r="G27" s="42" t="s">
        <v>43</v>
      </c>
      <c r="H27" s="42" t="s">
        <v>43</v>
      </c>
      <c r="I27" s="43" t="s">
        <v>43</v>
      </c>
      <c r="J27" s="19">
        <v>95</v>
      </c>
      <c r="K27" s="29">
        <v>70</v>
      </c>
      <c r="L27" s="29">
        <v>0</v>
      </c>
      <c r="M27" s="14">
        <f t="shared" si="0"/>
        <v>55</v>
      </c>
    </row>
    <row r="28" spans="2:13" x14ac:dyDescent="0.3">
      <c r="B28" s="18">
        <f t="shared" si="1"/>
        <v>20</v>
      </c>
      <c r="C28" s="18" t="s">
        <v>197</v>
      </c>
      <c r="D28" s="41" t="s">
        <v>44</v>
      </c>
      <c r="E28" s="42" t="s">
        <v>44</v>
      </c>
      <c r="F28" s="42" t="s">
        <v>44</v>
      </c>
      <c r="G28" s="42" t="s">
        <v>44</v>
      </c>
      <c r="H28" s="42" t="s">
        <v>44</v>
      </c>
      <c r="I28" s="43" t="s">
        <v>44</v>
      </c>
      <c r="J28" s="19">
        <v>80</v>
      </c>
      <c r="K28" s="29">
        <v>70</v>
      </c>
      <c r="L28" s="29">
        <v>0</v>
      </c>
      <c r="M28" s="14">
        <f t="shared" si="0"/>
        <v>50</v>
      </c>
    </row>
    <row r="29" spans="2:13" x14ac:dyDescent="0.3">
      <c r="B29" s="18">
        <f t="shared" si="1"/>
        <v>21</v>
      </c>
      <c r="C29" s="18" t="s">
        <v>198</v>
      </c>
      <c r="D29" s="41" t="s">
        <v>45</v>
      </c>
      <c r="E29" s="42" t="s">
        <v>45</v>
      </c>
      <c r="F29" s="42" t="s">
        <v>45</v>
      </c>
      <c r="G29" s="42" t="s">
        <v>45</v>
      </c>
      <c r="H29" s="42" t="s">
        <v>45</v>
      </c>
      <c r="I29" s="43" t="s">
        <v>45</v>
      </c>
      <c r="J29" s="19">
        <v>90</v>
      </c>
      <c r="K29" s="29">
        <v>70</v>
      </c>
      <c r="L29" s="29">
        <v>0</v>
      </c>
      <c r="M29" s="14">
        <f t="shared" si="0"/>
        <v>53.333333333333336</v>
      </c>
    </row>
    <row r="30" spans="2:13" x14ac:dyDescent="0.3">
      <c r="B30" s="18">
        <f t="shared" si="1"/>
        <v>22</v>
      </c>
      <c r="C30" s="18" t="s">
        <v>199</v>
      </c>
      <c r="D30" s="41" t="s">
        <v>46</v>
      </c>
      <c r="E30" s="42" t="s">
        <v>46</v>
      </c>
      <c r="F30" s="42" t="s">
        <v>46</v>
      </c>
      <c r="G30" s="42" t="s">
        <v>46</v>
      </c>
      <c r="H30" s="42" t="s">
        <v>46</v>
      </c>
      <c r="I30" s="43" t="s">
        <v>46</v>
      </c>
      <c r="J30" s="19">
        <v>88</v>
      </c>
      <c r="K30" s="29">
        <v>70</v>
      </c>
      <c r="L30" s="29">
        <v>0</v>
      </c>
      <c r="M30" s="14">
        <f t="shared" si="0"/>
        <v>52.666666666666664</v>
      </c>
    </row>
    <row r="31" spans="2:13" x14ac:dyDescent="0.3">
      <c r="B31" s="18">
        <f t="shared" si="1"/>
        <v>23</v>
      </c>
      <c r="C31" s="18" t="s">
        <v>200</v>
      </c>
      <c r="D31" s="41" t="s">
        <v>47</v>
      </c>
      <c r="E31" s="42" t="s">
        <v>47</v>
      </c>
      <c r="F31" s="42" t="s">
        <v>47</v>
      </c>
      <c r="G31" s="42" t="s">
        <v>47</v>
      </c>
      <c r="H31" s="42" t="s">
        <v>47</v>
      </c>
      <c r="I31" s="43" t="s">
        <v>47</v>
      </c>
      <c r="J31" s="19">
        <v>98</v>
      </c>
      <c r="K31" s="29">
        <v>90</v>
      </c>
      <c r="L31" s="29">
        <v>0</v>
      </c>
      <c r="M31" s="14">
        <f t="shared" si="0"/>
        <v>62.666666666666664</v>
      </c>
    </row>
    <row r="32" spans="2:13" x14ac:dyDescent="0.3">
      <c r="B32" s="18">
        <f t="shared" si="1"/>
        <v>24</v>
      </c>
      <c r="C32" s="18" t="s">
        <v>201</v>
      </c>
      <c r="D32" s="41" t="s">
        <v>48</v>
      </c>
      <c r="E32" s="42" t="s">
        <v>48</v>
      </c>
      <c r="F32" s="42" t="s">
        <v>48</v>
      </c>
      <c r="G32" s="42" t="s">
        <v>48</v>
      </c>
      <c r="H32" s="42" t="s">
        <v>48</v>
      </c>
      <c r="I32" s="43" t="s">
        <v>48</v>
      </c>
      <c r="J32" s="19">
        <v>100</v>
      </c>
      <c r="K32" s="29">
        <v>95</v>
      </c>
      <c r="L32" s="29">
        <v>0</v>
      </c>
      <c r="M32" s="14">
        <f t="shared" si="0"/>
        <v>65</v>
      </c>
    </row>
    <row r="33" spans="2:13" x14ac:dyDescent="0.3">
      <c r="B33" s="18">
        <f t="shared" si="1"/>
        <v>25</v>
      </c>
      <c r="C33" s="18" t="s">
        <v>202</v>
      </c>
      <c r="D33" s="41" t="s">
        <v>49</v>
      </c>
      <c r="E33" s="42" t="s">
        <v>49</v>
      </c>
      <c r="F33" s="42" t="s">
        <v>49</v>
      </c>
      <c r="G33" s="42" t="s">
        <v>49</v>
      </c>
      <c r="H33" s="42" t="s">
        <v>49</v>
      </c>
      <c r="I33" s="43" t="s">
        <v>49</v>
      </c>
      <c r="J33" s="19">
        <v>98</v>
      </c>
      <c r="K33" s="29">
        <v>95</v>
      </c>
      <c r="L33" s="29">
        <v>0</v>
      </c>
      <c r="M33" s="14">
        <f t="shared" si="0"/>
        <v>64.333333333333329</v>
      </c>
    </row>
    <row r="34" spans="2:13" x14ac:dyDescent="0.3">
      <c r="B34" s="18">
        <f t="shared" si="1"/>
        <v>26</v>
      </c>
      <c r="C34" s="18" t="s">
        <v>203</v>
      </c>
      <c r="D34" s="41" t="s">
        <v>50</v>
      </c>
      <c r="E34" s="42" t="s">
        <v>50</v>
      </c>
      <c r="F34" s="42" t="s">
        <v>50</v>
      </c>
      <c r="G34" s="42" t="s">
        <v>50</v>
      </c>
      <c r="H34" s="42" t="s">
        <v>50</v>
      </c>
      <c r="I34" s="43" t="s">
        <v>50</v>
      </c>
      <c r="J34" s="19">
        <v>88</v>
      </c>
      <c r="K34" s="29">
        <v>95</v>
      </c>
      <c r="L34" s="29">
        <v>0</v>
      </c>
      <c r="M34" s="14">
        <f t="shared" si="0"/>
        <v>61</v>
      </c>
    </row>
    <row r="35" spans="2:13" x14ac:dyDescent="0.3">
      <c r="B35" s="18">
        <f t="shared" si="1"/>
        <v>27</v>
      </c>
      <c r="C35" s="18" t="s">
        <v>204</v>
      </c>
      <c r="D35" s="41" t="s">
        <v>51</v>
      </c>
      <c r="E35" s="42" t="s">
        <v>51</v>
      </c>
      <c r="F35" s="42" t="s">
        <v>51</v>
      </c>
      <c r="G35" s="42" t="s">
        <v>51</v>
      </c>
      <c r="H35" s="42" t="s">
        <v>51</v>
      </c>
      <c r="I35" s="43" t="s">
        <v>51</v>
      </c>
      <c r="J35" s="19">
        <v>88</v>
      </c>
      <c r="K35" s="29">
        <v>95</v>
      </c>
      <c r="L35" s="29">
        <v>0</v>
      </c>
      <c r="M35" s="14">
        <f t="shared" si="0"/>
        <v>61</v>
      </c>
    </row>
    <row r="36" spans="2:13" x14ac:dyDescent="0.3">
      <c r="B36" s="18">
        <f t="shared" si="1"/>
        <v>28</v>
      </c>
      <c r="C36" s="18" t="s">
        <v>205</v>
      </c>
      <c r="D36" s="41" t="s">
        <v>52</v>
      </c>
      <c r="E36" s="42" t="s">
        <v>52</v>
      </c>
      <c r="F36" s="42" t="s">
        <v>52</v>
      </c>
      <c r="G36" s="42" t="s">
        <v>52</v>
      </c>
      <c r="H36" s="42" t="s">
        <v>52</v>
      </c>
      <c r="I36" s="43" t="s">
        <v>52</v>
      </c>
      <c r="J36" s="19">
        <v>98</v>
      </c>
      <c r="K36" s="29">
        <v>95</v>
      </c>
      <c r="L36" s="29">
        <v>0</v>
      </c>
      <c r="M36" s="14">
        <f t="shared" si="0"/>
        <v>64.333333333333329</v>
      </c>
    </row>
    <row r="37" spans="2:13" x14ac:dyDescent="0.3">
      <c r="B37" s="18">
        <f t="shared" si="1"/>
        <v>29</v>
      </c>
      <c r="C37" s="18" t="s">
        <v>206</v>
      </c>
      <c r="D37" s="41" t="s">
        <v>53</v>
      </c>
      <c r="E37" s="42" t="s">
        <v>53</v>
      </c>
      <c r="F37" s="42" t="s">
        <v>53</v>
      </c>
      <c r="G37" s="42" t="s">
        <v>53</v>
      </c>
      <c r="H37" s="42" t="s">
        <v>53</v>
      </c>
      <c r="I37" s="43" t="s">
        <v>53</v>
      </c>
      <c r="J37" s="19">
        <v>90</v>
      </c>
      <c r="K37" s="29">
        <v>100</v>
      </c>
      <c r="L37" s="29">
        <v>0</v>
      </c>
      <c r="M37" s="14">
        <f t="shared" si="0"/>
        <v>63.333333333333336</v>
      </c>
    </row>
    <row r="38" spans="2:13" x14ac:dyDescent="0.3">
      <c r="C38" s="47"/>
      <c r="D38" s="47"/>
      <c r="E38" s="17"/>
      <c r="H38" s="52" t="s">
        <v>18</v>
      </c>
      <c r="I38" s="52"/>
      <c r="J38" s="23">
        <f>COUNTIF(J9:J37,"&gt;=70")</f>
        <v>29</v>
      </c>
      <c r="K38" s="23">
        <f>COUNTIF(K9:K37,"&gt;=70")</f>
        <v>29</v>
      </c>
      <c r="L38" s="23">
        <f>COUNTIF(L9:L37,"&gt;=70")</f>
        <v>0</v>
      </c>
      <c r="M38" s="27">
        <f>COUNTIF(M9:M37,"&gt;=70")</f>
        <v>0</v>
      </c>
    </row>
    <row r="39" spans="2:13" x14ac:dyDescent="0.3">
      <c r="C39" s="47"/>
      <c r="D39" s="47"/>
      <c r="E39" s="21"/>
      <c r="H39" s="53" t="s">
        <v>19</v>
      </c>
      <c r="I39" s="53"/>
      <c r="J39" s="24">
        <v>2</v>
      </c>
      <c r="K39" s="24">
        <f>COUNTIF(K9:K37,"&lt;70")</f>
        <v>0</v>
      </c>
      <c r="L39" s="24">
        <f>COUNTIF(L9:L37,"&lt;70")</f>
        <v>29</v>
      </c>
      <c r="M39" s="24">
        <f>COUNTIF(M9:M37,"&lt;70")</f>
        <v>29</v>
      </c>
    </row>
    <row r="40" spans="2:13" x14ac:dyDescent="0.3">
      <c r="C40" s="47"/>
      <c r="D40" s="47"/>
      <c r="E40" s="47"/>
      <c r="H40" s="53" t="s">
        <v>20</v>
      </c>
      <c r="I40" s="53"/>
      <c r="J40" s="24">
        <f>COUNT(J9:J37)</f>
        <v>29</v>
      </c>
      <c r="K40" s="24">
        <f>COUNT(K9:K37)</f>
        <v>29</v>
      </c>
      <c r="L40" s="24">
        <f>COUNT(L9:L37)</f>
        <v>29</v>
      </c>
      <c r="M40" s="24">
        <f>COUNT(M9:M37)</f>
        <v>29</v>
      </c>
    </row>
    <row r="41" spans="2:13" x14ac:dyDescent="0.3">
      <c r="C41" s="47"/>
      <c r="D41" s="47"/>
      <c r="E41" s="17"/>
      <c r="F41" s="12"/>
      <c r="H41" s="54" t="s">
        <v>15</v>
      </c>
      <c r="I41" s="54"/>
      <c r="J41" s="25">
        <f>J38/J40</f>
        <v>1</v>
      </c>
      <c r="K41" s="26">
        <f t="shared" ref="K41:M41" si="2">K38/K40</f>
        <v>1</v>
      </c>
      <c r="L41" s="26">
        <f t="shared" si="2"/>
        <v>0</v>
      </c>
      <c r="M41" s="26">
        <f t="shared" si="2"/>
        <v>0</v>
      </c>
    </row>
    <row r="42" spans="2:13" x14ac:dyDescent="0.3">
      <c r="C42" s="47"/>
      <c r="D42" s="47"/>
      <c r="E42" s="17"/>
      <c r="F42" s="12"/>
      <c r="H42" s="54" t="s">
        <v>16</v>
      </c>
      <c r="I42" s="54"/>
      <c r="J42" s="25">
        <f>J39/J40</f>
        <v>6.8965517241379309E-2</v>
      </c>
      <c r="K42" s="25">
        <f t="shared" ref="K42:M42" si="3">K39/K40</f>
        <v>0</v>
      </c>
      <c r="L42" s="26">
        <f t="shared" si="3"/>
        <v>1</v>
      </c>
      <c r="M42" s="26">
        <f t="shared" si="3"/>
        <v>1</v>
      </c>
    </row>
    <row r="43" spans="2:13" x14ac:dyDescent="0.3">
      <c r="C43" s="47"/>
      <c r="D43" s="47"/>
      <c r="E43" s="21"/>
      <c r="F43" s="12"/>
    </row>
    <row r="44" spans="2:13" x14ac:dyDescent="0.3">
      <c r="C44" s="17"/>
      <c r="D44" s="17"/>
      <c r="E44" s="21"/>
      <c r="F44" s="12"/>
    </row>
    <row r="45" spans="2:13" x14ac:dyDescent="0.3">
      <c r="J45" s="48"/>
      <c r="K45" s="48"/>
      <c r="L45" s="48"/>
    </row>
    <row r="46" spans="2:13" x14ac:dyDescent="0.3">
      <c r="J46" s="46" t="s">
        <v>17</v>
      </c>
      <c r="K46" s="46"/>
      <c r="L46" s="46"/>
    </row>
  </sheetData>
  <mergeCells count="51">
    <mergeCell ref="T15:Y15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5:L45"/>
    <mergeCell ref="J46:L46"/>
    <mergeCell ref="C41:D41"/>
    <mergeCell ref="H41:I41"/>
    <mergeCell ref="C42:D42"/>
    <mergeCell ref="H42:I42"/>
    <mergeCell ref="C43:D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tabSelected="1" zoomScale="84" zoomScaleNormal="84" workbookViewId="0">
      <selection activeCell="Q13" sqref="Q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"/>
      <c r="O2" s="2"/>
    </row>
    <row r="3" spans="2:15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20"/>
      <c r="O3" s="20"/>
    </row>
    <row r="4" spans="2:15" x14ac:dyDescent="0.3">
      <c r="C4" t="s">
        <v>0</v>
      </c>
      <c r="D4" s="55" t="s">
        <v>58</v>
      </c>
      <c r="E4" s="55"/>
      <c r="F4" s="55"/>
      <c r="G4" s="55"/>
      <c r="I4" t="s">
        <v>1</v>
      </c>
      <c r="J4" s="44" t="s">
        <v>59</v>
      </c>
      <c r="K4" s="44"/>
      <c r="M4" t="s">
        <v>2</v>
      </c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44" t="s">
        <v>24</v>
      </c>
      <c r="E6" s="44"/>
      <c r="F6" s="44"/>
      <c r="G6" s="44"/>
      <c r="I6" s="49" t="s">
        <v>21</v>
      </c>
      <c r="J6" s="49"/>
      <c r="K6" s="50" t="s">
        <v>23</v>
      </c>
      <c r="L6" s="50"/>
      <c r="M6" s="50"/>
    </row>
    <row r="7" spans="2:15" ht="11.25" customHeight="1" x14ac:dyDescent="0.3"/>
    <row r="8" spans="2:15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3" t="s">
        <v>22</v>
      </c>
    </row>
    <row r="9" spans="2:15" x14ac:dyDescent="0.3">
      <c r="B9" s="18">
        <v>1</v>
      </c>
      <c r="C9" s="28" t="s">
        <v>173</v>
      </c>
      <c r="D9" s="41" t="s">
        <v>176</v>
      </c>
      <c r="E9" s="42" t="s">
        <v>176</v>
      </c>
      <c r="F9" s="42" t="s">
        <v>176</v>
      </c>
      <c r="G9" s="42" t="s">
        <v>176</v>
      </c>
      <c r="H9" s="42" t="s">
        <v>176</v>
      </c>
      <c r="I9" s="43" t="s">
        <v>176</v>
      </c>
      <c r="J9" s="19">
        <v>98</v>
      </c>
      <c r="K9" s="58">
        <v>100</v>
      </c>
      <c r="L9" s="19"/>
      <c r="M9" s="19"/>
      <c r="N9" s="14">
        <f>SUM(J9:M9)/4</f>
        <v>49.5</v>
      </c>
    </row>
    <row r="10" spans="2:15" x14ac:dyDescent="0.3">
      <c r="B10" s="18">
        <f>B9+1</f>
        <v>2</v>
      </c>
      <c r="C10" s="28" t="s">
        <v>174</v>
      </c>
      <c r="D10" s="41" t="s">
        <v>177</v>
      </c>
      <c r="E10" s="42" t="s">
        <v>177</v>
      </c>
      <c r="F10" s="42" t="s">
        <v>177</v>
      </c>
      <c r="G10" s="42" t="s">
        <v>177</v>
      </c>
      <c r="H10" s="42" t="s">
        <v>177</v>
      </c>
      <c r="I10" s="43" t="s">
        <v>177</v>
      </c>
      <c r="J10" s="19">
        <v>98</v>
      </c>
      <c r="K10" s="58">
        <v>100</v>
      </c>
      <c r="L10" s="19"/>
      <c r="M10" s="19"/>
      <c r="N10" s="14">
        <f t="shared" ref="N10:N11" si="0">SUM(J10:M10)/5</f>
        <v>39.6</v>
      </c>
    </row>
    <row r="11" spans="2:15" x14ac:dyDescent="0.3">
      <c r="B11" s="18">
        <f t="shared" ref="B11" si="1">B10+1</f>
        <v>3</v>
      </c>
      <c r="C11" s="28" t="s">
        <v>175</v>
      </c>
      <c r="D11" s="41" t="s">
        <v>178</v>
      </c>
      <c r="E11" s="42" t="s">
        <v>178</v>
      </c>
      <c r="F11" s="42" t="s">
        <v>178</v>
      </c>
      <c r="G11" s="42" t="s">
        <v>178</v>
      </c>
      <c r="H11" s="42" t="s">
        <v>178</v>
      </c>
      <c r="I11" s="43" t="s">
        <v>178</v>
      </c>
      <c r="J11" s="19">
        <v>98</v>
      </c>
      <c r="K11" s="58">
        <v>100</v>
      </c>
      <c r="L11" s="19"/>
      <c r="M11" s="19"/>
      <c r="N11" s="14">
        <f t="shared" si="0"/>
        <v>39.6</v>
      </c>
    </row>
    <row r="12" spans="2:15" x14ac:dyDescent="0.3">
      <c r="B12" s="18"/>
      <c r="C12" s="22"/>
      <c r="D12" s="37"/>
      <c r="E12" s="38"/>
      <c r="F12" s="38"/>
      <c r="G12" s="38"/>
      <c r="H12" s="38"/>
      <c r="I12" s="39"/>
      <c r="J12" s="3"/>
      <c r="K12" s="3"/>
      <c r="L12" s="3"/>
      <c r="M12" s="3"/>
      <c r="N12" s="14"/>
    </row>
    <row r="13" spans="2:15" x14ac:dyDescent="0.3">
      <c r="C13" s="47"/>
      <c r="D13" s="47"/>
      <c r="E13" s="17"/>
      <c r="H13" s="52" t="s">
        <v>18</v>
      </c>
      <c r="I13" s="52"/>
      <c r="J13" s="23">
        <f>COUNTIF(J9:J12,"&gt;=70")</f>
        <v>3</v>
      </c>
      <c r="K13" s="23">
        <f>COUNTIF(K9:K12,"&gt;=70")</f>
        <v>3</v>
      </c>
      <c r="L13" s="23">
        <f>COUNTIF(L9:L12,"&gt;=70")</f>
        <v>0</v>
      </c>
      <c r="M13" s="23">
        <f>COUNTIF(M9:M12,"&gt;=70")</f>
        <v>0</v>
      </c>
      <c r="N13" s="27">
        <f>COUNTIF(N9:N11,"&gt;=70")</f>
        <v>0</v>
      </c>
    </row>
    <row r="14" spans="2:15" x14ac:dyDescent="0.3">
      <c r="C14" s="47"/>
      <c r="D14" s="47"/>
      <c r="E14" s="21"/>
      <c r="H14" s="53" t="s">
        <v>19</v>
      </c>
      <c r="I14" s="53"/>
      <c r="J14" s="24">
        <f>COUNTIF(J9:J12,"&lt;70")</f>
        <v>0</v>
      </c>
      <c r="K14" s="24">
        <f>COUNTIF(K9:K12,"&lt;70")</f>
        <v>0</v>
      </c>
      <c r="L14" s="24">
        <f>COUNTIF(L9:L12,"&lt;70")</f>
        <v>0</v>
      </c>
      <c r="M14" s="24">
        <f>COUNTIF(M9:M12,"&lt;70")</f>
        <v>0</v>
      </c>
      <c r="N14" s="24">
        <f>COUNTIF(N9:N12,"&lt;70")</f>
        <v>3</v>
      </c>
    </row>
    <row r="15" spans="2:15" x14ac:dyDescent="0.3">
      <c r="C15" s="47"/>
      <c r="D15" s="47"/>
      <c r="E15" s="47"/>
      <c r="H15" s="53" t="s">
        <v>20</v>
      </c>
      <c r="I15" s="53"/>
      <c r="J15" s="24">
        <f>COUNT(J9:J12)</f>
        <v>3</v>
      </c>
      <c r="K15" s="24">
        <f>COUNT(K9:K12)</f>
        <v>3</v>
      </c>
      <c r="L15" s="24">
        <f>COUNT(L9:L12)</f>
        <v>0</v>
      </c>
      <c r="M15" s="24">
        <f>COUNT(M9:M12)</f>
        <v>0</v>
      </c>
      <c r="N15" s="24">
        <f>COUNT(N9:N12)</f>
        <v>3</v>
      </c>
    </row>
    <row r="16" spans="2:15" x14ac:dyDescent="0.3">
      <c r="C16" s="47"/>
      <c r="D16" s="47"/>
      <c r="E16" s="17"/>
      <c r="F16" s="12"/>
      <c r="H16" s="54" t="s">
        <v>15</v>
      </c>
      <c r="I16" s="54"/>
      <c r="J16" s="25">
        <f>J13/J15</f>
        <v>1</v>
      </c>
      <c r="K16" s="26">
        <f t="shared" ref="K16:N16" si="2">K13/K15</f>
        <v>1</v>
      </c>
      <c r="L16" s="26" t="e">
        <f t="shared" si="2"/>
        <v>#DIV/0!</v>
      </c>
      <c r="M16" s="26" t="e">
        <f t="shared" si="2"/>
        <v>#DIV/0!</v>
      </c>
      <c r="N16" s="26">
        <f t="shared" si="2"/>
        <v>0</v>
      </c>
    </row>
    <row r="17" spans="3:14" x14ac:dyDescent="0.3">
      <c r="C17" s="47"/>
      <c r="D17" s="47"/>
      <c r="E17" s="17"/>
      <c r="F17" s="12"/>
      <c r="H17" s="54" t="s">
        <v>16</v>
      </c>
      <c r="I17" s="54"/>
      <c r="J17" s="25">
        <f>J14/J15</f>
        <v>0</v>
      </c>
      <c r="K17" s="25">
        <f t="shared" ref="K17:N17" si="3">K14/K15</f>
        <v>0</v>
      </c>
      <c r="L17" s="26" t="e">
        <f t="shared" si="3"/>
        <v>#DIV/0!</v>
      </c>
      <c r="M17" s="26" t="e">
        <f t="shared" si="3"/>
        <v>#DIV/0!</v>
      </c>
      <c r="N17" s="26">
        <f t="shared" si="3"/>
        <v>1</v>
      </c>
    </row>
    <row r="18" spans="3:14" x14ac:dyDescent="0.3">
      <c r="C18" s="47"/>
      <c r="D18" s="47"/>
      <c r="E18" s="21"/>
      <c r="F18" s="12"/>
    </row>
    <row r="19" spans="3:14" x14ac:dyDescent="0.3">
      <c r="C19" s="17"/>
      <c r="D19" s="17"/>
      <c r="E19" s="21"/>
      <c r="F19" s="12"/>
    </row>
    <row r="20" spans="3:14" x14ac:dyDescent="0.3">
      <c r="J20" s="48"/>
      <c r="K20" s="48"/>
      <c r="L20" s="48"/>
      <c r="M20" s="48"/>
    </row>
    <row r="21" spans="3:14" x14ac:dyDescent="0.3">
      <c r="J21" s="46" t="s">
        <v>17</v>
      </c>
      <c r="K21" s="46"/>
      <c r="L21" s="46"/>
      <c r="M21" s="46"/>
    </row>
  </sheetData>
  <mergeCells count="25">
    <mergeCell ref="D12:I12"/>
    <mergeCell ref="C13:D13"/>
    <mergeCell ref="H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C14:D14"/>
    <mergeCell ref="H14:I14"/>
    <mergeCell ref="C15:E15"/>
    <mergeCell ref="H15:I15"/>
    <mergeCell ref="C16:D16"/>
    <mergeCell ref="H16:I16"/>
    <mergeCell ref="C17:D17"/>
    <mergeCell ref="H17:I17"/>
    <mergeCell ref="C18:D18"/>
    <mergeCell ref="J20:M20"/>
    <mergeCell ref="J21:M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CULTURA EMPRESARIAL</vt:lpstr>
      <vt:lpstr>INNOVACIÓN Y EMPRENDEDURISMO</vt:lpstr>
      <vt:lpstr>PROCESOS ESTRUCTURALES</vt:lpstr>
      <vt:lpstr>TALLER DE INVESTIGACIÓN II</vt:lpstr>
      <vt:lpstr>DISEÑO DE PRODUCTOS DE TURISMO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2023-11-02T00:42:10Z</dcterms:modified>
</cp:coreProperties>
</file>