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SEPTIEMBRE-ENERO 2024\"/>
    </mc:Choice>
  </mc:AlternateContent>
  <bookViews>
    <workbookView xWindow="0" yWindow="0" windowWidth="18684" windowHeight="600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'2'!$A$1:$N$35</definedName>
    <definedName name="_xlnm.Print_Area" localSheetId="2">'3'!$A$1:$N$36</definedName>
    <definedName name="_xlnm.Print_Area" localSheetId="3">'4'!$A$1:$N$36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0" l="1"/>
  <c r="I20" i="10"/>
  <c r="J20" i="10" s="1"/>
  <c r="L20" i="10"/>
  <c r="H19" i="10" l="1"/>
  <c r="I19" i="10"/>
  <c r="J19" i="10" s="1"/>
  <c r="L19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7" i="24"/>
  <c r="M27" i="24"/>
  <c r="K27" i="24"/>
  <c r="G27" i="24"/>
  <c r="F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6" i="24" s="1"/>
  <c r="L8" i="24"/>
  <c r="H8" i="24"/>
  <c r="E8" i="24"/>
  <c r="N27" i="23"/>
  <c r="M27" i="23"/>
  <c r="K27" i="23"/>
  <c r="G27" i="23"/>
  <c r="F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6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I18" i="22" s="1"/>
  <c r="J18" i="22" s="1"/>
  <c r="A19" i="22"/>
  <c r="C19" i="22"/>
  <c r="D19" i="22"/>
  <c r="E19" i="22"/>
  <c r="H19" i="22" s="1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C14" i="22"/>
  <c r="D14" i="22"/>
  <c r="E14" i="22"/>
  <c r="H14" i="22" s="1"/>
  <c r="A14" i="22"/>
  <c r="B10" i="22"/>
  <c r="B35" i="22" s="1"/>
  <c r="L8" i="22"/>
  <c r="H8" i="22"/>
  <c r="E8" i="22"/>
  <c r="N26" i="22"/>
  <c r="M26" i="22"/>
  <c r="K26" i="22"/>
  <c r="G26" i="22"/>
  <c r="F26" i="22"/>
  <c r="B36" i="10"/>
  <c r="N27" i="10"/>
  <c r="M27" i="10"/>
  <c r="K27" i="10"/>
  <c r="G27" i="10"/>
  <c r="F27" i="10"/>
  <c r="E27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6" i="22" l="1"/>
  <c r="J16" i="22" s="1"/>
  <c r="H15" i="22"/>
  <c r="H16" i="22"/>
  <c r="L18" i="22"/>
  <c r="I19" i="22"/>
  <c r="J19" i="22" s="1"/>
  <c r="L19" i="22"/>
  <c r="I14" i="22"/>
  <c r="J14" i="22" s="1"/>
  <c r="I15" i="22"/>
  <c r="J15" i="22" s="1"/>
  <c r="H18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E27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E27" i="23"/>
  <c r="H17" i="22"/>
  <c r="I17" i="22"/>
  <c r="J17" i="22" s="1"/>
  <c r="L14" i="22"/>
  <c r="E26" i="22"/>
  <c r="I27" i="10"/>
  <c r="J27" i="10" s="1"/>
  <c r="H27" i="10"/>
  <c r="L27" i="10"/>
  <c r="I28" i="25" l="1"/>
  <c r="J28" i="25" s="1"/>
  <c r="L28" i="25"/>
  <c r="H28" i="25"/>
  <c r="I27" i="24"/>
  <c r="J27" i="24" s="1"/>
  <c r="L27" i="24"/>
  <c r="H27" i="24"/>
  <c r="I27" i="23"/>
  <c r="J27" i="23" s="1"/>
  <c r="L27" i="23"/>
  <c r="H27" i="23"/>
  <c r="I26" i="22"/>
  <c r="J26" i="22" s="1"/>
  <c r="H26" i="22"/>
  <c r="L26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<sst xmlns="http://schemas.openxmlformats.org/spreadsheetml/2006/main" count="183" uniqueCount="47">
  <si>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</si>
  <si>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</si>
  <si>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</si>
  <si>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</si>
  <si>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</si>
  <si>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</si>
  <si>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</si>
  <si>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</si>
  <si>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</si>
  <si>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</si>
  <si>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</si>
  <si>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</si>
  <si>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</si>
  <si>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</si>
  <si>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</si>
  <si>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</si>
  <si>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</si>
  <si>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</si>
  <si>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</si>
  <si>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</si>
  <si>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</si>
  <si>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</si>
  <si>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</si>
  <si>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</si>
  <si>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</si>
  <si>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</si>
  <si>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</si>
  <si>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</si>
  <si>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</si>
  <si>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</si>
  <si>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</si>
  <si>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</si>
  <si>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</si>
  <si>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</si>
  <si>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L.C. MANUEL DE JESÚS CANO BUSTAMANTE</t>
  </si>
  <si>
    <t>605-B</t>
  </si>
  <si>
    <t>INNOVACIÓN Y EMPRENDEDURISMO</t>
  </si>
  <si>
    <t>SEPTIEMBRE 2023-ENERO 2024</t>
  </si>
  <si>
    <t>TALLER DE INVESTIGACIÓN II</t>
  </si>
  <si>
    <t>705-A</t>
  </si>
  <si>
    <t>DISEÑO DE PRODUCTOS DE TURISMO ALTERNATIVO</t>
  </si>
  <si>
    <t>705-B</t>
  </si>
  <si>
    <t xml:space="preserve">PROCESOS ESTRUCTURALES </t>
  </si>
  <si>
    <t>505-B</t>
  </si>
  <si>
    <t>CULTURA EMPRESARIAL</t>
  </si>
  <si>
    <t>304-B</t>
  </si>
  <si>
    <t>LC. MANUEL DE JESÚS CANO BUSTAMENTE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</si>
</sst>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58269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94128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12" zoomScale="85" zoomScaleNormal="85" zoomScaleSheetLayoutView="100" workbookViewId="0">
      <selection activeCell="G33" sqref="G33:J3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6" width="3.5546875" style="1" customWidth="1"/>
    <col min="7" max="9" width="7.5546875" style="1" customWidth="1"/>
    <col min="10" max="10" width="16.441406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5</v>
      </c>
      <c r="I8" s="34" t="s">
        <v>7</v>
      </c>
      <c r="J8" s="34"/>
      <c r="K8" s="34"/>
      <c r="L8" s="28" t="s">
        <v>37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26.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38</v>
      </c>
      <c r="B14" s="9">
        <v>1</v>
      </c>
      <c r="C14" s="9" t="s">
        <v>39</v>
      </c>
      <c r="D14" s="9" t="s">
        <v>33</v>
      </c>
      <c r="E14" s="9">
        <v>29</v>
      </c>
      <c r="F14" s="9">
        <v>27</v>
      </c>
      <c r="G14" s="9"/>
      <c r="H14" s="10">
        <f t="shared" ref="H14:H20" si="0">F14/E14</f>
        <v>0.93103448275862066</v>
      </c>
      <c r="I14" s="9">
        <f t="shared" ref="I14:I27" si="1">(E14-SUM(F14:G14))-K14</f>
        <v>2</v>
      </c>
      <c r="J14" s="10">
        <f t="shared" ref="J14:J27" si="2">I14/E14</f>
        <v>6.8965517241379309E-2</v>
      </c>
      <c r="K14" s="9"/>
      <c r="L14" s="10">
        <f t="shared" ref="L14:L27" si="3">K14/E14</f>
        <v>0</v>
      </c>
      <c r="M14" s="9">
        <v>90</v>
      </c>
      <c r="N14" s="15">
        <v>0.62</v>
      </c>
    </row>
    <row r="15" spans="1:14" s="11" customFormat="1" ht="26.4" x14ac:dyDescent="0.25">
      <c r="A15" s="8" t="s">
        <v>40</v>
      </c>
      <c r="B15" s="9">
        <v>1</v>
      </c>
      <c r="C15" s="9" t="s">
        <v>41</v>
      </c>
      <c r="D15" s="9" t="s">
        <v>33</v>
      </c>
      <c r="E15" s="9">
        <v>3</v>
      </c>
      <c r="F15" s="9">
        <v>3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98</v>
      </c>
      <c r="N15" s="15">
        <v>1</v>
      </c>
    </row>
    <row r="16" spans="1:14" s="11" customFormat="1" ht="26.4" x14ac:dyDescent="0.25">
      <c r="A16" s="8" t="s">
        <v>36</v>
      </c>
      <c r="B16" s="9">
        <v>1</v>
      </c>
      <c r="C16" s="9" t="s">
        <v>35</v>
      </c>
      <c r="D16" s="9" t="s">
        <v>33</v>
      </c>
      <c r="E16" s="9">
        <v>7</v>
      </c>
      <c r="F16" s="9">
        <v>6</v>
      </c>
      <c r="G16" s="9"/>
      <c r="H16" s="10">
        <f>F16/E16</f>
        <v>0.8571428571428571</v>
      </c>
      <c r="I16" s="9">
        <f>(E16-SUM(F16:G16))-K16</f>
        <v>1</v>
      </c>
      <c r="J16" s="10">
        <f>I16/E16</f>
        <v>0.14285714285714285</v>
      </c>
      <c r="K16" s="9"/>
      <c r="L16" s="10">
        <f>K16/E16</f>
        <v>0</v>
      </c>
      <c r="M16" s="9">
        <v>80</v>
      </c>
      <c r="N16" s="15">
        <v>0.86</v>
      </c>
    </row>
    <row r="17" spans="1:14" s="11" customFormat="1" ht="26.4" x14ac:dyDescent="0.25">
      <c r="A17" s="8" t="s">
        <v>42</v>
      </c>
      <c r="B17" s="9">
        <v>1</v>
      </c>
      <c r="C17" s="9" t="s">
        <v>43</v>
      </c>
      <c r="D17" s="9" t="s">
        <v>33</v>
      </c>
      <c r="E17" s="9"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100</v>
      </c>
      <c r="N17" s="15">
        <v>1</v>
      </c>
    </row>
    <row r="18" spans="1:14" s="11" customFormat="1" ht="26.4" x14ac:dyDescent="0.25">
      <c r="A18" s="8" t="s">
        <v>42</v>
      </c>
      <c r="B18" s="9">
        <v>2</v>
      </c>
      <c r="C18" s="9" t="s">
        <v>43</v>
      </c>
      <c r="D18" s="9" t="s">
        <v>33</v>
      </c>
      <c r="E18" s="9">
        <v>15</v>
      </c>
      <c r="F18" s="9">
        <v>15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87</v>
      </c>
      <c r="N18" s="15">
        <v>0.4</v>
      </c>
    </row>
    <row r="19" spans="1:14" s="11" customFormat="1" ht="26.4" x14ac:dyDescent="0.25">
      <c r="A19" s="8" t="s">
        <v>44</v>
      </c>
      <c r="B19" s="9">
        <v>1</v>
      </c>
      <c r="C19" s="9" t="s">
        <v>45</v>
      </c>
      <c r="D19" s="9" t="s">
        <v>33</v>
      </c>
      <c r="E19" s="9">
        <v>29</v>
      </c>
      <c r="F19" s="9">
        <v>29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>
        <v>92</v>
      </c>
      <c r="N19" s="15">
        <v>0.51</v>
      </c>
    </row>
    <row r="20" spans="1:14" s="11" customFormat="1" ht="26.4" x14ac:dyDescent="0.25">
      <c r="A20" s="8" t="s">
        <v>44</v>
      </c>
      <c r="B20" s="9">
        <v>2</v>
      </c>
      <c r="C20" s="9" t="s">
        <v>45</v>
      </c>
      <c r="D20" s="9" t="s">
        <v>33</v>
      </c>
      <c r="E20" s="9">
        <v>29</v>
      </c>
      <c r="F20" s="9">
        <v>25</v>
      </c>
      <c r="G20" s="9"/>
      <c r="H20" s="10">
        <f t="shared" si="0"/>
        <v>0.86206896551724133</v>
      </c>
      <c r="I20" s="9">
        <f t="shared" si="1"/>
        <v>4</v>
      </c>
      <c r="J20" s="10">
        <f t="shared" si="2"/>
        <v>0.13793103448275862</v>
      </c>
      <c r="K20" s="9"/>
      <c r="L20" s="10">
        <f t="shared" si="3"/>
        <v>0</v>
      </c>
      <c r="M20" s="9">
        <v>77</v>
      </c>
      <c r="N20" s="15">
        <v>0.82</v>
      </c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127</v>
      </c>
      <c r="F27" s="17">
        <f>SUM(F14:F26)</f>
        <v>120</v>
      </c>
      <c r="G27" s="17">
        <f>SUM(G14:G26)</f>
        <v>0</v>
      </c>
      <c r="H27" s="18">
        <f>SUM(F27:G27)/E27</f>
        <v>0.94488188976377951</v>
      </c>
      <c r="I27" s="17">
        <f t="shared" si="1"/>
        <v>7</v>
      </c>
      <c r="J27" s="18">
        <f t="shared" si="2"/>
        <v>5.5118110236220472E-2</v>
      </c>
      <c r="K27" s="17">
        <f>SUM(K14:K26)</f>
        <v>0</v>
      </c>
      <c r="L27" s="18">
        <f t="shared" si="3"/>
        <v>0</v>
      </c>
      <c r="M27" s="17">
        <f>AVERAGE(M14:M26)</f>
        <v>89.142857142857139</v>
      </c>
      <c r="N27" s="19">
        <f>AVERAGE(N14:N26)</f>
        <v>0.74428571428571433</v>
      </c>
    </row>
    <row r="29" spans="1:14" ht="120" customHeight="1" x14ac:dyDescent="0.25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5">
      <c r="A31" s="12"/>
    </row>
    <row r="32" spans="1:14" x14ac:dyDescent="0.25">
      <c r="B32" s="25" t="s">
        <v>27</v>
      </c>
      <c r="C32" s="25"/>
      <c r="D32" s="25"/>
      <c r="G32" s="26" t="s">
        <v>28</v>
      </c>
      <c r="H32" s="26"/>
      <c r="I32" s="26"/>
      <c r="J32" s="26"/>
    </row>
    <row r="33" spans="1:10" ht="62.25" customHeight="1" x14ac:dyDescent="0.25">
      <c r="B33" s="27"/>
      <c r="C33" s="27"/>
      <c r="D33" s="27"/>
      <c r="G33" s="28"/>
      <c r="H33" s="28"/>
      <c r="I33" s="28"/>
      <c r="J33" s="28"/>
    </row>
    <row r="34" spans="1:10" hidden="1" x14ac:dyDescent="0.25">
      <c r="A34" s="21" t="e">
        <v>#REF!</v>
      </c>
      <c r="B34" s="21"/>
      <c r="C34" s="6"/>
      <c r="E34" s="21"/>
      <c r="F34" s="21"/>
      <c r="G34" s="21"/>
      <c r="H34" s="21"/>
    </row>
    <row r="35" spans="1:10" hidden="1" x14ac:dyDescent="0.25"/>
    <row r="36" spans="1:10" ht="45" customHeight="1" x14ac:dyDescent="0.25">
      <c r="B36" s="22" t="str">
        <f>B10</f>
        <v>MCA. MARÍA DEL CARMEN DAVID MIROS</v>
      </c>
      <c r="C36" s="22"/>
      <c r="D36" s="22"/>
      <c r="E36" s="13"/>
      <c r="F36" s="13"/>
      <c r="G36" s="22" t="s">
        <v>34</v>
      </c>
      <c r="H36" s="22"/>
      <c r="I36" s="22"/>
      <c r="J36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="85" zoomScaleNormal="85" zoomScaleSheetLayoutView="100" workbookViewId="0">
      <selection activeCell="R8" sqref="R8"/>
    </sheetView>
  </sheetViews>
  <sheetFormatPr baseColWidth="10" defaultColWidth="11.44140625" defaultRowHeight="13.2" x14ac:dyDescent="0.25"/>
  <cols>
    <col min="1" max="1" width="34.77734375" style="1" customWidth="1"/>
    <col min="2" max="2" width="4.6640625" style="1" bestFit="1" customWidth="1"/>
    <col min="3" max="3" width="5.5546875" style="1" bestFit="1" customWidth="1"/>
    <col min="4" max="4" width="29.33203125" style="1" customWidth="1"/>
    <col min="5" max="5" width="9.44140625" style="1" customWidth="1"/>
    <col min="6" max="6" width="6.33203125" style="1" customWidth="1"/>
    <col min="7" max="9" width="7.5546875" style="1" customWidth="1"/>
    <col min="10" max="10" width="18.441406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TALLER DE INVESTIGACIÓN II</v>
      </c>
      <c r="B14" s="9">
        <v>2</v>
      </c>
      <c r="C14" s="9" t="str">
        <f>'1'!C14</f>
        <v>705-A</v>
      </c>
      <c r="D14" s="9" t="str">
        <f>'1'!D14</f>
        <v>L.A</v>
      </c>
      <c r="E14" s="9">
        <f>'1'!E14</f>
        <v>29</v>
      </c>
      <c r="F14" s="9">
        <v>29</v>
      </c>
      <c r="G14" s="9"/>
      <c r="H14" s="10">
        <f t="shared" ref="H14:H19" si="0">F14/E14</f>
        <v>1</v>
      </c>
      <c r="I14" s="9">
        <f t="shared" ref="I14:I26" si="1">(E14-SUM(F14:G14))-K14</f>
        <v>0</v>
      </c>
      <c r="J14" s="10">
        <f t="shared" ref="J14:J26" si="2">I14/E14</f>
        <v>0</v>
      </c>
      <c r="K14" s="9"/>
      <c r="L14" s="10">
        <f t="shared" ref="L14:L26" si="3">K14/E14</f>
        <v>0</v>
      </c>
      <c r="M14" s="9">
        <v>88</v>
      </c>
      <c r="N14" s="15">
        <v>0.5</v>
      </c>
    </row>
    <row r="15" spans="1:14" s="11" customFormat="1" ht="26.4" x14ac:dyDescent="0.25">
      <c r="A15" s="9" t="str">
        <f>'1'!A15</f>
        <v>DISEÑO DE PRODUCTOS DE TURISMO ALTERNATIVO</v>
      </c>
      <c r="B15" s="9">
        <v>2</v>
      </c>
      <c r="C15" s="9" t="str">
        <f>'1'!C15</f>
        <v>705-B</v>
      </c>
      <c r="D15" s="9" t="str">
        <f>'1'!D15</f>
        <v>L.A</v>
      </c>
      <c r="E15" s="9">
        <f>'1'!E15</f>
        <v>3</v>
      </c>
      <c r="F15" s="9">
        <v>3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100</v>
      </c>
      <c r="N15" s="15">
        <v>1</v>
      </c>
    </row>
    <row r="16" spans="1:14" s="11" customFormat="1" ht="26.4" x14ac:dyDescent="0.25">
      <c r="A16" s="9" t="str">
        <f>'1'!A16</f>
        <v>INNOVACIÓN Y EMPRENDEDURISMO</v>
      </c>
      <c r="B16" s="9">
        <v>2</v>
      </c>
      <c r="C16" s="9" t="str">
        <f>'1'!C16</f>
        <v>605-B</v>
      </c>
      <c r="D16" s="9" t="str">
        <f>'1'!D16</f>
        <v>L.A</v>
      </c>
      <c r="E16" s="9">
        <f>'1'!E16</f>
        <v>7</v>
      </c>
      <c r="F16" s="9">
        <v>7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100</v>
      </c>
      <c r="N16" s="15">
        <v>0.86</v>
      </c>
    </row>
    <row r="17" spans="1:14" s="11" customFormat="1" ht="26.4" x14ac:dyDescent="0.25">
      <c r="A17" s="9" t="str">
        <f>'1'!A17</f>
        <v xml:space="preserve">PROCESOS ESTRUCTURALES </v>
      </c>
      <c r="B17" s="9">
        <v>4</v>
      </c>
      <c r="C17" s="9" t="str">
        <f>'1'!C17</f>
        <v>505-B</v>
      </c>
      <c r="D17" s="9" t="str">
        <f>'1'!D17</f>
        <v>L.A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89</v>
      </c>
      <c r="N17" s="15">
        <v>0.6</v>
      </c>
    </row>
    <row r="18" spans="1:14" s="11" customFormat="1" ht="26.4" x14ac:dyDescent="0.25">
      <c r="A18" s="9" t="str">
        <f>'1'!A18</f>
        <v xml:space="preserve">PROCESOS ESTRUCTURALES </v>
      </c>
      <c r="B18" s="9">
        <v>5</v>
      </c>
      <c r="C18" s="9" t="str">
        <f>'1'!C18</f>
        <v>505-B</v>
      </c>
      <c r="D18" s="9" t="str">
        <f>'1'!D18</f>
        <v>L.A</v>
      </c>
      <c r="E18" s="9">
        <f>'1'!E18</f>
        <v>15</v>
      </c>
      <c r="F18" s="9">
        <v>15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89</v>
      </c>
      <c r="N18" s="15">
        <v>0.6</v>
      </c>
    </row>
    <row r="19" spans="1:14" s="11" customFormat="1" ht="26.4" x14ac:dyDescent="0.25">
      <c r="A19" s="9" t="str">
        <f>'1'!A19</f>
        <v>CULTURA EMPRESARIAL</v>
      </c>
      <c r="B19" s="9">
        <v>3</v>
      </c>
      <c r="C19" s="9" t="str">
        <f>'1'!C19</f>
        <v>304-B</v>
      </c>
      <c r="D19" s="9" t="str">
        <f>'1'!D19</f>
        <v>L.A</v>
      </c>
      <c r="E19" s="9">
        <f>'1'!E19</f>
        <v>29</v>
      </c>
      <c r="F19" s="9">
        <v>25</v>
      </c>
      <c r="G19" s="9"/>
      <c r="H19" s="10">
        <f t="shared" si="0"/>
        <v>0.86206896551724133</v>
      </c>
      <c r="I19" s="9">
        <f t="shared" si="1"/>
        <v>4</v>
      </c>
      <c r="J19" s="10">
        <f t="shared" si="2"/>
        <v>0.13793103448275862</v>
      </c>
      <c r="K19" s="9"/>
      <c r="L19" s="10">
        <f t="shared" si="3"/>
        <v>0</v>
      </c>
      <c r="M19" s="9">
        <v>82</v>
      </c>
      <c r="N19" s="15">
        <v>0.86</v>
      </c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98</v>
      </c>
      <c r="F26" s="17">
        <f>SUM(F14:F25)</f>
        <v>94</v>
      </c>
      <c r="G26" s="17">
        <f>SUM(G14:G25)</f>
        <v>0</v>
      </c>
      <c r="H26" s="18">
        <f>SUM(F26:G26)/E26</f>
        <v>0.95918367346938771</v>
      </c>
      <c r="I26" s="17">
        <f t="shared" si="1"/>
        <v>4</v>
      </c>
      <c r="J26" s="18">
        <f t="shared" si="2"/>
        <v>4.0816326530612242E-2</v>
      </c>
      <c r="K26" s="17">
        <f>SUM(K14:K25)</f>
        <v>0</v>
      </c>
      <c r="L26" s="18">
        <f t="shared" si="3"/>
        <v>0</v>
      </c>
      <c r="M26" s="17">
        <f>AVERAGE(M14:M25)</f>
        <v>91.333333333333329</v>
      </c>
      <c r="N26" s="19">
        <f>AVERAGE(N14:N25)</f>
        <v>0.73666666666666669</v>
      </c>
    </row>
    <row r="28" spans="1:14" ht="120" customHeight="1" x14ac:dyDescent="0.25">
      <c r="A28" s="31" t="s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5">
      <c r="A30" s="12"/>
    </row>
    <row r="31" spans="1:14" x14ac:dyDescent="0.25">
      <c r="B31" s="25" t="s">
        <v>27</v>
      </c>
      <c r="C31" s="25"/>
      <c r="D31" s="25"/>
      <c r="G31" s="26" t="s">
        <v>28</v>
      </c>
      <c r="H31" s="26"/>
      <c r="I31" s="26"/>
      <c r="J31" s="26"/>
    </row>
    <row r="32" spans="1:14" ht="62.25" customHeight="1" x14ac:dyDescent="0.25">
      <c r="B32" s="27"/>
      <c r="C32" s="27"/>
      <c r="D32" s="27"/>
      <c r="G32" s="28"/>
      <c r="H32" s="28"/>
      <c r="I32" s="28"/>
      <c r="J32" s="28"/>
    </row>
    <row r="33" spans="1:10" hidden="1" x14ac:dyDescent="0.25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5"/>
    <row r="35" spans="1:10" ht="45" customHeight="1" x14ac:dyDescent="0.25">
      <c r="B35" s="22" t="str">
        <f>B10</f>
        <v>MCA. MARÍA DEL CARMEN DAVID MIROS</v>
      </c>
      <c r="C35" s="22"/>
      <c r="D35" s="22"/>
      <c r="E35" s="13"/>
      <c r="F35" s="13"/>
      <c r="G35" s="22" t="s">
        <v>46</v>
      </c>
      <c r="H35" s="22"/>
      <c r="I35" s="22"/>
      <c r="J35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85" zoomScaleNormal="85" zoomScaleSheetLayoutView="100" workbookViewId="0">
      <selection activeCell="A17" sqref="A17:XFD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TALLER DE INVESTIGACIÓN II</v>
      </c>
      <c r="B14" s="9"/>
      <c r="C14" s="9" t="str">
        <f>'1'!C14</f>
        <v>705-A</v>
      </c>
      <c r="D14" s="9" t="str">
        <f>'1'!D14</f>
        <v>L.A</v>
      </c>
      <c r="E14" s="9">
        <f>'1'!E14</f>
        <v>29</v>
      </c>
      <c r="F14" s="9"/>
      <c r="G14" s="9"/>
      <c r="H14" s="10">
        <f t="shared" ref="H14:H26" si="0">F14/E14</f>
        <v>0</v>
      </c>
      <c r="I14" s="9">
        <f t="shared" ref="I14:I27" si="1">(E14-SUM(F14:G14))-K14</f>
        <v>29</v>
      </c>
      <c r="J14" s="10">
        <f t="shared" ref="J14:J27" si="2">I14/E14</f>
        <v>1</v>
      </c>
      <c r="K14" s="9"/>
      <c r="L14" s="10">
        <f t="shared" ref="L14:L27" si="3">K14/E14</f>
        <v>0</v>
      </c>
      <c r="M14" s="9"/>
      <c r="N14" s="15"/>
    </row>
    <row r="15" spans="1:14" s="11" customFormat="1" ht="26.4" x14ac:dyDescent="0.25">
      <c r="A15" s="9" t="str">
        <f>'1'!A15</f>
        <v>DISEÑO DE PRODUCTOS DE TURISMO ALTERNATIVO</v>
      </c>
      <c r="B15" s="9"/>
      <c r="C15" s="9" t="str">
        <f>'1'!C15</f>
        <v>705-B</v>
      </c>
      <c r="D15" s="9" t="str">
        <f>'1'!D15</f>
        <v>L.A</v>
      </c>
      <c r="E15" s="9">
        <f>'1'!E15</f>
        <v>3</v>
      </c>
      <c r="F15" s="9"/>
      <c r="G15" s="9"/>
      <c r="H15" s="10">
        <f t="shared" si="0"/>
        <v>0</v>
      </c>
      <c r="I15" s="9">
        <f t="shared" si="1"/>
        <v>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INNOVACIÓN Y EMPRENDEDURISMO</v>
      </c>
      <c r="B16" s="9"/>
      <c r="C16" s="9" t="str">
        <f>'1'!C16</f>
        <v>605-B</v>
      </c>
      <c r="D16" s="9" t="str">
        <f>'1'!D16</f>
        <v>L.A</v>
      </c>
      <c r="E16" s="9">
        <f>'1'!E16</f>
        <v>7</v>
      </c>
      <c r="F16" s="9"/>
      <c r="G16" s="9"/>
      <c r="H16" s="10">
        <f t="shared" si="0"/>
        <v>0</v>
      </c>
      <c r="I16" s="9">
        <f t="shared" si="1"/>
        <v>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 xml:space="preserve">PROCESOS ESTRUCTURALES </v>
      </c>
      <c r="B17" s="9"/>
      <c r="C17" s="9" t="str">
        <f>'1'!C17</f>
        <v>505-B</v>
      </c>
      <c r="D17" s="9" t="str">
        <f>'1'!D17</f>
        <v>L.A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 xml:space="preserve">PROCESOS ESTRUCTURALES </v>
      </c>
      <c r="B18" s="9"/>
      <c r="C18" s="9" t="str">
        <f>'1'!C18</f>
        <v>505-B</v>
      </c>
      <c r="D18" s="9" t="str">
        <f>'1'!D18</f>
        <v>L.A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CULTURA EMPRESARIAL</v>
      </c>
      <c r="B19" s="9"/>
      <c r="C19" s="9" t="str">
        <f>'1'!C19</f>
        <v>304-B</v>
      </c>
      <c r="D19" s="9" t="str">
        <f>'1'!D19</f>
        <v>L.A</v>
      </c>
      <c r="E19" s="9">
        <f>'1'!E19</f>
        <v>29</v>
      </c>
      <c r="F19" s="9"/>
      <c r="G19" s="9"/>
      <c r="H19" s="10">
        <f t="shared" si="0"/>
        <v>0</v>
      </c>
      <c r="I19" s="9">
        <f t="shared" si="1"/>
        <v>29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6.4" x14ac:dyDescent="0.25">
      <c r="A20" s="9" t="str">
        <f>'1'!A20</f>
        <v>CULTURA EMPRESARIAL</v>
      </c>
      <c r="B20" s="9"/>
      <c r="C20" s="9" t="str">
        <f>'1'!C20</f>
        <v>304-B</v>
      </c>
      <c r="D20" s="9" t="str">
        <f>'1'!D20</f>
        <v>L.A</v>
      </c>
      <c r="E20" s="9">
        <f>'1'!E20</f>
        <v>29</v>
      </c>
      <c r="F20" s="9"/>
      <c r="G20" s="9"/>
      <c r="H20" s="10">
        <f t="shared" si="0"/>
        <v>0</v>
      </c>
      <c r="I20" s="9">
        <f t="shared" si="1"/>
        <v>29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ht="16.5" customHeigh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127</v>
      </c>
      <c r="F27" s="17">
        <f>SUM(F14:F26)</f>
        <v>0</v>
      </c>
      <c r="G27" s="17">
        <f>SUM(G14:G26)</f>
        <v>0</v>
      </c>
      <c r="H27" s="18">
        <f>SUM(F27:G27)/E27</f>
        <v>0</v>
      </c>
      <c r="I27" s="17">
        <f t="shared" si="1"/>
        <v>127</v>
      </c>
      <c r="J27" s="18">
        <f t="shared" si="2"/>
        <v>1</v>
      </c>
      <c r="K27" s="17">
        <f>SUM(K14:K26)</f>
        <v>0</v>
      </c>
      <c r="L27" s="18">
        <f t="shared" si="3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5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5">
      <c r="A31" s="12"/>
    </row>
    <row r="32" spans="1:14" x14ac:dyDescent="0.25">
      <c r="B32" s="25" t="s">
        <v>27</v>
      </c>
      <c r="C32" s="25"/>
      <c r="D32" s="25"/>
      <c r="G32" s="26" t="s">
        <v>28</v>
      </c>
      <c r="H32" s="26"/>
      <c r="I32" s="26"/>
      <c r="J32" s="26"/>
    </row>
    <row r="33" spans="1:10" ht="62.25" customHeight="1" x14ac:dyDescent="0.25">
      <c r="B33" s="27"/>
      <c r="C33" s="27"/>
      <c r="D33" s="27"/>
      <c r="G33" s="28"/>
      <c r="H33" s="28"/>
      <c r="I33" s="28"/>
      <c r="J33" s="28"/>
    </row>
    <row r="34" spans="1:10" hidden="1" x14ac:dyDescent="0.25">
      <c r="A34" s="21" t="e">
        <v>#REF!</v>
      </c>
      <c r="B34" s="21"/>
      <c r="C34" s="6"/>
      <c r="E34" s="21"/>
      <c r="F34" s="21"/>
      <c r="G34" s="21"/>
      <c r="H34" s="21"/>
    </row>
    <row r="35" spans="1:10" hidden="1" x14ac:dyDescent="0.25"/>
    <row r="36" spans="1:10" ht="45" customHeight="1" x14ac:dyDescent="0.25">
      <c r="B36" s="22" t="str">
        <f>B10</f>
        <v>MCA. MARÍA DEL CARMEN DAVID MIROS</v>
      </c>
      <c r="C36" s="22"/>
      <c r="D36" s="22"/>
      <c r="E36" s="13"/>
      <c r="F36" s="13"/>
      <c r="G36" s="22"/>
      <c r="H36" s="22"/>
      <c r="I36" s="22"/>
      <c r="J36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5" zoomScale="85" zoomScaleNormal="85" zoomScaleSheetLayoutView="100" workbookViewId="0">
      <selection activeCell="S18" sqref="S18"/>
    </sheetView>
  </sheetViews>
  <sheetFormatPr baseColWidth="10" defaultColWidth="11.44140625" defaultRowHeight="13.2" x14ac:dyDescent="0.25"/>
  <cols>
    <col min="1" max="1" width="34.21875" style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TALLER DE INVESTIGACIÓN II</v>
      </c>
      <c r="B14" s="9"/>
      <c r="C14" s="9" t="str">
        <f>'1'!C14</f>
        <v>705-A</v>
      </c>
      <c r="D14" s="9" t="str">
        <f>'1'!D14</f>
        <v>L.A</v>
      </c>
      <c r="E14" s="9">
        <f>'1'!E14</f>
        <v>29</v>
      </c>
      <c r="F14" s="9"/>
      <c r="G14" s="9"/>
      <c r="H14" s="10">
        <f t="shared" ref="H14:H26" si="0">F14/E14</f>
        <v>0</v>
      </c>
      <c r="I14" s="9">
        <f t="shared" ref="I14:I27" si="1">(E14-SUM(F14:G14))-K14</f>
        <v>29</v>
      </c>
      <c r="J14" s="10">
        <f t="shared" ref="J14:J27" si="2">I14/E14</f>
        <v>1</v>
      </c>
      <c r="K14" s="9"/>
      <c r="L14" s="10">
        <f t="shared" ref="L14:L27" si="3">K14/E14</f>
        <v>0</v>
      </c>
      <c r="M14" s="9"/>
      <c r="N14" s="15"/>
    </row>
    <row r="15" spans="1:14" s="11" customFormat="1" ht="26.4" x14ac:dyDescent="0.25">
      <c r="A15" s="9" t="str">
        <f>'1'!A15</f>
        <v>DISEÑO DE PRODUCTOS DE TURISMO ALTERNATIVO</v>
      </c>
      <c r="B15" s="9"/>
      <c r="C15" s="9" t="str">
        <f>'1'!C15</f>
        <v>705-B</v>
      </c>
      <c r="D15" s="9" t="str">
        <f>'1'!D15</f>
        <v>L.A</v>
      </c>
      <c r="E15" s="9">
        <f>'1'!E15</f>
        <v>3</v>
      </c>
      <c r="F15" s="9"/>
      <c r="G15" s="9"/>
      <c r="H15" s="10">
        <f t="shared" si="0"/>
        <v>0</v>
      </c>
      <c r="I15" s="9">
        <f t="shared" si="1"/>
        <v>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INNOVACIÓN Y EMPRENDEDURISMO</v>
      </c>
      <c r="B16" s="9"/>
      <c r="C16" s="9" t="str">
        <f>'1'!C16</f>
        <v>605-B</v>
      </c>
      <c r="D16" s="9" t="str">
        <f>'1'!D16</f>
        <v>L.A</v>
      </c>
      <c r="E16" s="9">
        <f>'1'!E16</f>
        <v>7</v>
      </c>
      <c r="F16" s="9"/>
      <c r="G16" s="9"/>
      <c r="H16" s="10">
        <f t="shared" si="0"/>
        <v>0</v>
      </c>
      <c r="I16" s="9">
        <f t="shared" si="1"/>
        <v>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 xml:space="preserve">PROCESOS ESTRUCTURALES </v>
      </c>
      <c r="B17" s="9"/>
      <c r="C17" s="9" t="str">
        <f>'1'!C17</f>
        <v>505-B</v>
      </c>
      <c r="D17" s="9" t="str">
        <f>'1'!D17</f>
        <v>L.A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 xml:space="preserve">PROCESOS ESTRUCTURALES </v>
      </c>
      <c r="B18" s="9"/>
      <c r="C18" s="9" t="str">
        <f>'1'!C18</f>
        <v>505-B</v>
      </c>
      <c r="D18" s="9" t="str">
        <f>'1'!D18</f>
        <v>L.A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CULTURA EMPRESARIAL</v>
      </c>
      <c r="B19" s="9"/>
      <c r="C19" s="9" t="str">
        <f>'1'!C19</f>
        <v>304-B</v>
      </c>
      <c r="D19" s="9" t="str">
        <f>'1'!D19</f>
        <v>L.A</v>
      </c>
      <c r="E19" s="9">
        <f>'1'!E19</f>
        <v>29</v>
      </c>
      <c r="F19" s="9"/>
      <c r="G19" s="9"/>
      <c r="H19" s="10">
        <f t="shared" si="0"/>
        <v>0</v>
      </c>
      <c r="I19" s="9">
        <f t="shared" si="1"/>
        <v>29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6.4" x14ac:dyDescent="0.25">
      <c r="A20" s="9" t="str">
        <f>'1'!A20</f>
        <v>CULTURA EMPRESARIAL</v>
      </c>
      <c r="B20" s="9"/>
      <c r="C20" s="9" t="str">
        <f>'1'!C20</f>
        <v>304-B</v>
      </c>
      <c r="D20" s="9" t="str">
        <f>'1'!D20</f>
        <v>L.A</v>
      </c>
      <c r="E20" s="9">
        <f>'1'!E20</f>
        <v>29</v>
      </c>
      <c r="F20" s="9"/>
      <c r="G20" s="9"/>
      <c r="H20" s="10">
        <f t="shared" si="0"/>
        <v>0</v>
      </c>
      <c r="I20" s="9">
        <f t="shared" si="1"/>
        <v>29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ht="16.5" customHeigh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127</v>
      </c>
      <c r="F27" s="17">
        <f>SUM(F14:F26)</f>
        <v>0</v>
      </c>
      <c r="G27" s="17">
        <f>SUM(G14:G26)</f>
        <v>0</v>
      </c>
      <c r="H27" s="18">
        <f>SUM(F27:G27)/E27</f>
        <v>0</v>
      </c>
      <c r="I27" s="17">
        <f t="shared" si="1"/>
        <v>127</v>
      </c>
      <c r="J27" s="18">
        <f t="shared" si="2"/>
        <v>1</v>
      </c>
      <c r="K27" s="17">
        <f>SUM(K14:K26)</f>
        <v>0</v>
      </c>
      <c r="L27" s="18">
        <f t="shared" si="3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5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5">
      <c r="A31" s="12"/>
    </row>
    <row r="32" spans="1:14" x14ac:dyDescent="0.25">
      <c r="B32" s="25" t="s">
        <v>27</v>
      </c>
      <c r="C32" s="25"/>
      <c r="D32" s="25"/>
      <c r="G32" s="26" t="s">
        <v>28</v>
      </c>
      <c r="H32" s="26"/>
      <c r="I32" s="26"/>
      <c r="J32" s="26"/>
    </row>
    <row r="33" spans="1:10" ht="62.25" customHeight="1" x14ac:dyDescent="0.25">
      <c r="B33" s="27"/>
      <c r="C33" s="27"/>
      <c r="D33" s="27"/>
      <c r="G33" s="28"/>
      <c r="H33" s="28"/>
      <c r="I33" s="28"/>
      <c r="J33" s="28"/>
    </row>
    <row r="34" spans="1:10" hidden="1" x14ac:dyDescent="0.25">
      <c r="A34" s="21" t="e">
        <v>#REF!</v>
      </c>
      <c r="B34" s="21"/>
      <c r="C34" s="6"/>
      <c r="E34" s="21"/>
      <c r="F34" s="21"/>
      <c r="G34" s="21"/>
      <c r="H34" s="21"/>
    </row>
    <row r="35" spans="1:10" hidden="1" x14ac:dyDescent="0.25"/>
    <row r="36" spans="1:10" ht="45" customHeight="1" x14ac:dyDescent="0.25">
      <c r="B36" s="22" t="str">
        <f>B10</f>
        <v>MCA. MARÍA DEL CARMEN DAVID MIROS</v>
      </c>
      <c r="C36" s="22"/>
      <c r="D36" s="22"/>
      <c r="E36" s="13"/>
      <c r="F36" s="13"/>
      <c r="G36" s="22"/>
      <c r="H36" s="22"/>
      <c r="I36" s="22"/>
      <c r="J36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TALLER DE INVESTIGACIÓN II</v>
      </c>
      <c r="B14" s="9"/>
      <c r="C14" s="9" t="str">
        <f>'1'!C14</f>
        <v>705-A</v>
      </c>
      <c r="D14" s="9" t="str">
        <f>'1'!D14</f>
        <v>L.A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DISEÑO DE PRODUCTOS DE TURISMO ALTERNATIVO</v>
      </c>
      <c r="B15" s="9"/>
      <c r="C15" s="9" t="str">
        <f>'1'!C15</f>
        <v>705-B</v>
      </c>
      <c r="D15" s="9" t="str">
        <f>'1'!D15</f>
        <v>L.A</v>
      </c>
      <c r="E15" s="9">
        <f>'1'!E15</f>
        <v>3</v>
      </c>
      <c r="F15" s="9"/>
      <c r="G15" s="9"/>
      <c r="H15" s="10">
        <f t="shared" si="0"/>
        <v>0</v>
      </c>
      <c r="I15" s="9">
        <f t="shared" si="1"/>
        <v>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INNOVACIÓN Y EMPRENDEDURISMO</v>
      </c>
      <c r="B16" s="9"/>
      <c r="C16" s="9" t="str">
        <f>'1'!C16</f>
        <v>605-B</v>
      </c>
      <c r="D16" s="9" t="str">
        <f>'1'!D16</f>
        <v>L.A</v>
      </c>
      <c r="E16" s="9">
        <f>'1'!E16</f>
        <v>7</v>
      </c>
      <c r="F16" s="9"/>
      <c r="G16" s="9"/>
      <c r="H16" s="10">
        <f t="shared" si="0"/>
        <v>0</v>
      </c>
      <c r="I16" s="9">
        <f t="shared" si="1"/>
        <v>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6.4" x14ac:dyDescent="0.25">
      <c r="A18" s="9" t="str">
        <f>'1'!A17</f>
        <v xml:space="preserve">PROCESOS ESTRUCTURALES </v>
      </c>
      <c r="B18" s="9"/>
      <c r="C18" s="9" t="str">
        <f>'1'!C17</f>
        <v>505-B</v>
      </c>
      <c r="D18" s="9" t="str">
        <f>'1'!D17</f>
        <v>L.A</v>
      </c>
      <c r="E18" s="9">
        <f>'1'!E17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'1'!A18</f>
        <v xml:space="preserve">PROCESOS ESTRUCTURALES </v>
      </c>
      <c r="B19" s="9"/>
      <c r="C19" s="9" t="str">
        <f>'1'!C18</f>
        <v>505-B</v>
      </c>
      <c r="D19" s="9" t="str">
        <f>'1'!D18</f>
        <v>L.A</v>
      </c>
      <c r="E19" s="9">
        <f>'1'!E18</f>
        <v>15</v>
      </c>
      <c r="F19" s="9"/>
      <c r="G19" s="9"/>
      <c r="H19" s="10">
        <f t="shared" si="0"/>
        <v>0</v>
      </c>
      <c r="I19" s="9">
        <f t="shared" si="1"/>
        <v>15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6.4" x14ac:dyDescent="0.25">
      <c r="A20" s="9" t="str">
        <f>'1'!A19</f>
        <v>CULTURA EMPRESARIAL</v>
      </c>
      <c r="B20" s="9"/>
      <c r="C20" s="9" t="str">
        <f>'1'!C19</f>
        <v>304-B</v>
      </c>
      <c r="D20" s="9" t="str">
        <f>'1'!D19</f>
        <v>L.A</v>
      </c>
      <c r="E20" s="9">
        <f>'1'!E19</f>
        <v>29</v>
      </c>
      <c r="F20" s="9"/>
      <c r="G20" s="9"/>
      <c r="H20" s="10">
        <f t="shared" si="0"/>
        <v>0</v>
      </c>
      <c r="I20" s="9">
        <f t="shared" si="1"/>
        <v>29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ht="26.4" x14ac:dyDescent="0.25">
      <c r="A21" s="9" t="str">
        <f>'1'!A20</f>
        <v>CULTURA EMPRESARIAL</v>
      </c>
      <c r="B21" s="9"/>
      <c r="C21" s="9" t="str">
        <f>'1'!C20</f>
        <v>304-B</v>
      </c>
      <c r="D21" s="9" t="str">
        <f>'1'!D20</f>
        <v>L.A</v>
      </c>
      <c r="E21" s="9">
        <f>'1'!E20</f>
        <v>29</v>
      </c>
      <c r="F21" s="9"/>
      <c r="G21" s="9"/>
      <c r="H21" s="10">
        <f t="shared" si="0"/>
        <v>0</v>
      </c>
      <c r="I21" s="9">
        <f t="shared" si="1"/>
        <v>29</v>
      </c>
      <c r="J21" s="10">
        <f t="shared" si="2"/>
        <v>1</v>
      </c>
      <c r="K21" s="9"/>
      <c r="L21" s="10">
        <f t="shared" si="3"/>
        <v>0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MARÍA DEL CARMEN DAVID MIROS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2023-11-02T00:44:55Z</dcterms:modified>
  <cp:category/>
  <cp:contentStatus/>
</cp:coreProperties>
</file>