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18684" windowHeight="600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'2'!$A$1:$N$35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0" l="1"/>
  <c r="I20" i="10"/>
  <c r="J20" i="10" s="1"/>
  <c r="L20" i="10"/>
  <c r="H19" i="10" l="1"/>
  <c r="I19" i="10"/>
  <c r="J19" i="10" s="1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6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I18" i="22" s="1"/>
  <c r="J18" i="22" s="1"/>
  <c r="A19" i="22"/>
  <c r="C19" i="22"/>
  <c r="D19" i="22"/>
  <c r="E19" i="22"/>
  <c r="H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C14" i="22"/>
  <c r="D14" i="22"/>
  <c r="E14" i="22"/>
  <c r="H14" i="22" s="1"/>
  <c r="A14" i="22"/>
  <c r="B10" i="22"/>
  <c r="B35" i="22" s="1"/>
  <c r="L8" i="22"/>
  <c r="H8" i="22"/>
  <c r="E8" i="22"/>
  <c r="N26" i="22"/>
  <c r="M26" i="22"/>
  <c r="K26" i="22"/>
  <c r="G26" i="22"/>
  <c r="F26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H15" i="22"/>
  <c r="H16" i="22"/>
  <c r="L18" i="22"/>
  <c r="I19" i="22"/>
  <c r="J19" i="22" s="1"/>
  <c r="L19" i="22"/>
  <c r="I14" i="22"/>
  <c r="J14" i="22" s="1"/>
  <c r="I15" i="22"/>
  <c r="J15" i="22" s="1"/>
  <c r="H18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E27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7" i="22"/>
  <c r="I17" i="22"/>
  <c r="J17" i="22" s="1"/>
  <c r="L14" i="22"/>
  <c r="E26" i="22"/>
  <c r="I27" i="10"/>
  <c r="J27" i="10" s="1"/>
  <c r="H27" i="10"/>
  <c r="L27" i="10"/>
  <c r="I28" i="25" l="1"/>
  <c r="J28" i="25" s="1"/>
  <c r="L28" i="25"/>
  <c r="H28" i="25"/>
  <c r="I27" i="24"/>
  <c r="J27" i="24" s="1"/>
  <c r="L27" i="24"/>
  <c r="H27" i="24"/>
  <c r="I27" i="23"/>
  <c r="J27" i="23" s="1"/>
  <c r="L27" i="23"/>
  <c r="H27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<sst xmlns="http://schemas.openxmlformats.org/spreadsheetml/2006/main" count="183" uniqueCount="47">
  <si>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</si>
  <si>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</si>
  <si>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</si>
  <si>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</si>
  <si>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</si>
  <si>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</si>
  <si>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</si>
  <si>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</si>
  <si>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</si>
  <si>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</si>
  <si>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</si>
  <si>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</si>
  <si>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</si>
  <si>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</si>
  <si>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</si>
  <si>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</si>
  <si>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</si>
  <si>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</si>
  <si>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</si>
  <si>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</si>
  <si>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</si>
  <si>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</si>
  <si>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</si>
  <si>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</si>
  <si>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</si>
  <si>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</si>
  <si>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</si>
  <si>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</si>
  <si>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</si>
  <si>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</si>
  <si>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</si>
  <si>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</si>
  <si>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</si>
  <si>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</si>
  <si>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</si>
  <si>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605-B</t>
  </si>
  <si>
    <t>INNOVACIÓN Y EMPRENDEDURISMO</t>
  </si>
  <si>
    <t>SEPTIEMBRE 2023-ENERO 2024</t>
  </si>
  <si>
    <t>TALLER DE INVESTIGACIÓN II</t>
  </si>
  <si>
    <t>705-A</t>
  </si>
  <si>
    <t>DISEÑO DE PRODUCTOS DE TURISMO ALTERNATIVO</t>
  </si>
  <si>
    <t>705-B</t>
  </si>
  <si>
    <t xml:space="preserve">PROCESOS ESTRUCTURALES </t>
  </si>
  <si>
    <t>505-B</t>
  </si>
  <si>
    <t>CULTURA EMPRESARIAL</t>
  </si>
  <si>
    <t>304-B</t>
  </si>
  <si>
    <t>LC. MANUEL DE JESÚS CANO BUSTAMENTE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</si>
</sst>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94128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2" zoomScale="85" zoomScaleNormal="85" zoomScaleSheetLayoutView="100" workbookViewId="0">
      <selection activeCell="G33" sqref="G33: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3.5546875" style="1" customWidth="1"/>
    <col min="7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26.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>
        <v>1</v>
      </c>
      <c r="C14" s="9" t="s">
        <v>39</v>
      </c>
      <c r="D14" s="9" t="s">
        <v>33</v>
      </c>
      <c r="E14" s="9">
        <v>29</v>
      </c>
      <c r="F14" s="9">
        <v>27</v>
      </c>
      <c r="G14" s="9"/>
      <c r="H14" s="10">
        <f t="shared" ref="H14:H20" si="0">F14/E14</f>
        <v>0.93103448275862066</v>
      </c>
      <c r="I14" s="9">
        <f t="shared" ref="I14:I27" si="1">(E14-SUM(F14:G14))-K14</f>
        <v>2</v>
      </c>
      <c r="J14" s="10">
        <f t="shared" ref="J14:J27" si="2">I14/E14</f>
        <v>6.8965517241379309E-2</v>
      </c>
      <c r="K14" s="9"/>
      <c r="L14" s="10">
        <f t="shared" ref="L14:L27" si="3">K14/E14</f>
        <v>0</v>
      </c>
      <c r="M14" s="9">
        <v>90</v>
      </c>
      <c r="N14" s="15">
        <v>0.62</v>
      </c>
    </row>
    <row r="15" spans="1:14" s="11" customFormat="1" ht="26.4" x14ac:dyDescent="0.25">
      <c r="A15" s="8" t="s">
        <v>40</v>
      </c>
      <c r="B15" s="9">
        <v>1</v>
      </c>
      <c r="C15" s="9" t="s">
        <v>41</v>
      </c>
      <c r="D15" s="9" t="s">
        <v>33</v>
      </c>
      <c r="E15" s="9"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98</v>
      </c>
      <c r="N15" s="15">
        <v>1</v>
      </c>
    </row>
    <row r="16" spans="1:14" s="11" customFormat="1" ht="26.4" x14ac:dyDescent="0.25">
      <c r="A16" s="8" t="s">
        <v>36</v>
      </c>
      <c r="B16" s="9">
        <v>1</v>
      </c>
      <c r="C16" s="9" t="s">
        <v>35</v>
      </c>
      <c r="D16" s="9" t="s">
        <v>33</v>
      </c>
      <c r="E16" s="9">
        <v>7</v>
      </c>
      <c r="F16" s="9">
        <v>6</v>
      </c>
      <c r="G16" s="9"/>
      <c r="H16" s="10">
        <f>F16/E16</f>
        <v>0.8571428571428571</v>
      </c>
      <c r="I16" s="9">
        <f>(E16-SUM(F16:G16))-K16</f>
        <v>1</v>
      </c>
      <c r="J16" s="10">
        <f>I16/E16</f>
        <v>0.14285714285714285</v>
      </c>
      <c r="K16" s="9"/>
      <c r="L16" s="10">
        <f>K16/E16</f>
        <v>0</v>
      </c>
      <c r="M16" s="9">
        <v>80</v>
      </c>
      <c r="N16" s="15">
        <v>0.86</v>
      </c>
    </row>
    <row r="17" spans="1:14" s="11" customFormat="1" ht="26.4" x14ac:dyDescent="0.25">
      <c r="A17" s="8" t="s">
        <v>42</v>
      </c>
      <c r="B17" s="9">
        <v>1</v>
      </c>
      <c r="C17" s="9" t="s">
        <v>43</v>
      </c>
      <c r="D17" s="9" t="s">
        <v>33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6.4" x14ac:dyDescent="0.25">
      <c r="A18" s="8" t="s">
        <v>42</v>
      </c>
      <c r="B18" s="9">
        <v>2</v>
      </c>
      <c r="C18" s="9" t="s">
        <v>43</v>
      </c>
      <c r="D18" s="9" t="s">
        <v>33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87</v>
      </c>
      <c r="N18" s="15">
        <v>0.4</v>
      </c>
    </row>
    <row r="19" spans="1:14" s="11" customFormat="1" ht="26.4" x14ac:dyDescent="0.25">
      <c r="A19" s="8" t="s">
        <v>44</v>
      </c>
      <c r="B19" s="9">
        <v>1</v>
      </c>
      <c r="C19" s="9" t="s">
        <v>45</v>
      </c>
      <c r="D19" s="9" t="s">
        <v>33</v>
      </c>
      <c r="E19" s="9">
        <v>29</v>
      </c>
      <c r="F19" s="9">
        <v>29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92</v>
      </c>
      <c r="N19" s="15">
        <v>0.51</v>
      </c>
    </row>
    <row r="20" spans="1:14" s="11" customFormat="1" ht="26.4" x14ac:dyDescent="0.25">
      <c r="A20" s="8" t="s">
        <v>44</v>
      </c>
      <c r="B20" s="9">
        <v>2</v>
      </c>
      <c r="C20" s="9" t="s">
        <v>45</v>
      </c>
      <c r="D20" s="9" t="s">
        <v>33</v>
      </c>
      <c r="E20" s="9">
        <v>29</v>
      </c>
      <c r="F20" s="9">
        <v>25</v>
      </c>
      <c r="G20" s="9"/>
      <c r="H20" s="10">
        <f t="shared" si="0"/>
        <v>0.86206896551724133</v>
      </c>
      <c r="I20" s="9">
        <f t="shared" si="1"/>
        <v>4</v>
      </c>
      <c r="J20" s="10">
        <f t="shared" si="2"/>
        <v>0.13793103448275862</v>
      </c>
      <c r="K20" s="9"/>
      <c r="L20" s="10">
        <f t="shared" si="3"/>
        <v>0</v>
      </c>
      <c r="M20" s="9">
        <v>77</v>
      </c>
      <c r="N20" s="15">
        <v>0.82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120</v>
      </c>
      <c r="G27" s="17">
        <f>SUM(G14:G26)</f>
        <v>0</v>
      </c>
      <c r="H27" s="18">
        <f>SUM(F27:G27)/E27</f>
        <v>0.94488188976377951</v>
      </c>
      <c r="I27" s="17">
        <f t="shared" si="1"/>
        <v>7</v>
      </c>
      <c r="J27" s="18">
        <f t="shared" si="2"/>
        <v>5.5118110236220472E-2</v>
      </c>
      <c r="K27" s="17">
        <f>SUM(K14:K26)</f>
        <v>0</v>
      </c>
      <c r="L27" s="18">
        <f t="shared" si="3"/>
        <v>0</v>
      </c>
      <c r="M27" s="17">
        <f>AVERAGE(M14:M26)</f>
        <v>89.142857142857139</v>
      </c>
      <c r="N27" s="19">
        <f>AVERAGE(N14:N26)</f>
        <v>0.74428571428571433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R8" sqref="R8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9.332031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8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>
        <v>2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29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88</v>
      </c>
      <c r="N14" s="15">
        <v>0.5</v>
      </c>
    </row>
    <row r="15" spans="1:14" s="11" customFormat="1" ht="26.4" x14ac:dyDescent="0.25">
      <c r="A15" s="9" t="str">
        <f>'1'!A15</f>
        <v>DISEÑO DE PRODUCTOS DE TURISMO ALTERNATIVO</v>
      </c>
      <c r="B15" s="9">
        <v>2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2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100</v>
      </c>
      <c r="N16" s="15">
        <v>0.86</v>
      </c>
    </row>
    <row r="17" spans="1:14" s="11" customFormat="1" ht="26.4" x14ac:dyDescent="0.25">
      <c r="A17" s="9" t="str">
        <f>'1'!A17</f>
        <v xml:space="preserve">PROCESOS ESTRUCTURALES </v>
      </c>
      <c r="B17" s="9">
        <v>4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0.6</v>
      </c>
    </row>
    <row r="18" spans="1:14" s="11" customFormat="1" ht="26.4" x14ac:dyDescent="0.25">
      <c r="A18" s="9" t="str">
        <f>'1'!A18</f>
        <v xml:space="preserve">PROCESOS ESTRUCTURALES </v>
      </c>
      <c r="B18" s="9">
        <v>5</v>
      </c>
      <c r="C18" s="9" t="str">
        <f>'1'!C18</f>
        <v>505-B</v>
      </c>
      <c r="D18" s="9" t="str">
        <f>'1'!D18</f>
        <v>L.A</v>
      </c>
      <c r="E18" s="9">
        <f>'1'!E18</f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89</v>
      </c>
      <c r="N18" s="15">
        <v>0.6</v>
      </c>
    </row>
    <row r="19" spans="1:14" s="11" customFormat="1" ht="26.4" x14ac:dyDescent="0.25">
      <c r="A19" s="9" t="str">
        <f>'1'!A19</f>
        <v>CULTURA EMPRESARIAL</v>
      </c>
      <c r="B19" s="9">
        <v>3</v>
      </c>
      <c r="C19" s="9" t="str">
        <f>'1'!C19</f>
        <v>304-B</v>
      </c>
      <c r="D19" s="9" t="str">
        <f>'1'!D19</f>
        <v>L.A</v>
      </c>
      <c r="E19" s="9">
        <f>'1'!E19</f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82</v>
      </c>
      <c r="N19" s="15">
        <v>0.86</v>
      </c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si="1"/>
        <v>4</v>
      </c>
      <c r="J26" s="18">
        <f t="shared" si="2"/>
        <v>4.0816326530612242E-2</v>
      </c>
      <c r="K26" s="17">
        <f>SUM(K14:K25)</f>
        <v>0</v>
      </c>
      <c r="L26" s="18">
        <f t="shared" si="3"/>
        <v>0</v>
      </c>
      <c r="M26" s="17">
        <f>AVERAGE(M14:M25)</f>
        <v>91.333333333333329</v>
      </c>
      <c r="N26" s="19">
        <f>AVERAGE(N14:N25)</f>
        <v>0.73666666666666669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46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A17" sqref="A17:XF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29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 xml:space="preserve">PROCESOS ESTRUCTURALES </v>
      </c>
      <c r="B17" s="9"/>
      <c r="C17" s="9" t="str">
        <f>'1'!C17</f>
        <v>505-B</v>
      </c>
      <c r="D17" s="9" t="str">
        <f>'1'!D17</f>
        <v>L.A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 xml:space="preserve">PROCESOS ESTRUCTURALES </v>
      </c>
      <c r="B18" s="9"/>
      <c r="C18" s="9" t="str">
        <f>'1'!C18</f>
        <v>505-B</v>
      </c>
      <c r="D18" s="9" t="str">
        <f>'1'!D18</f>
        <v>L.A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CULTURA EMPRESARIAL</v>
      </c>
      <c r="B19" s="9"/>
      <c r="C19" s="9" t="str">
        <f>'1'!C19</f>
        <v>304-B</v>
      </c>
      <c r="D19" s="9" t="str">
        <f>'1'!D19</f>
        <v>L.A</v>
      </c>
      <c r="E19" s="9">
        <f>'1'!E19</f>
        <v>29</v>
      </c>
      <c r="F19" s="9"/>
      <c r="G19" s="9"/>
      <c r="H19" s="10">
        <f t="shared" si="0"/>
        <v>0</v>
      </c>
      <c r="I19" s="9">
        <f t="shared" si="1"/>
        <v>29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'1'!A20</f>
        <v>CULTURA EMPRESARIAL</v>
      </c>
      <c r="B20" s="9"/>
      <c r="C20" s="9" t="str">
        <f>'1'!C20</f>
        <v>304-B</v>
      </c>
      <c r="D20" s="9" t="str">
        <f>'1'!D20</f>
        <v>L.A</v>
      </c>
      <c r="E20" s="9">
        <f>'1'!E20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127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/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5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4.21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29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 xml:space="preserve">PROCESOS ESTRUCTURALES </v>
      </c>
      <c r="B17" s="9"/>
      <c r="C17" s="9" t="str">
        <f>'1'!C17</f>
        <v>505-B</v>
      </c>
      <c r="D17" s="9" t="str">
        <f>'1'!D17</f>
        <v>L.A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 xml:space="preserve">PROCESOS ESTRUCTURALES </v>
      </c>
      <c r="B18" s="9"/>
      <c r="C18" s="9" t="str">
        <f>'1'!C18</f>
        <v>505-B</v>
      </c>
      <c r="D18" s="9" t="str">
        <f>'1'!D18</f>
        <v>L.A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CULTURA EMPRESARIAL</v>
      </c>
      <c r="B19" s="9"/>
      <c r="C19" s="9" t="str">
        <f>'1'!C19</f>
        <v>304-B</v>
      </c>
      <c r="D19" s="9" t="str">
        <f>'1'!D19</f>
        <v>L.A</v>
      </c>
      <c r="E19" s="9">
        <f>'1'!E19</f>
        <v>29</v>
      </c>
      <c r="F19" s="9"/>
      <c r="G19" s="9"/>
      <c r="H19" s="10">
        <f t="shared" si="0"/>
        <v>0</v>
      </c>
      <c r="I19" s="9">
        <f t="shared" si="1"/>
        <v>29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'1'!A20</f>
        <v>CULTURA EMPRESARIAL</v>
      </c>
      <c r="B20" s="9"/>
      <c r="C20" s="9" t="str">
        <f>'1'!C20</f>
        <v>304-B</v>
      </c>
      <c r="D20" s="9" t="str">
        <f>'1'!D20</f>
        <v>L.A</v>
      </c>
      <c r="E20" s="9">
        <f>'1'!E20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127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/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6.4" x14ac:dyDescent="0.25">
      <c r="A18" s="9" t="str">
        <f>'1'!A17</f>
        <v xml:space="preserve">PROCESOS ESTRUCTURALES </v>
      </c>
      <c r="B18" s="9"/>
      <c r="C18" s="9" t="str">
        <f>'1'!C17</f>
        <v>505-B</v>
      </c>
      <c r="D18" s="9" t="str">
        <f>'1'!D17</f>
        <v>L.A</v>
      </c>
      <c r="E18" s="9">
        <f>'1'!E17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'1'!A18</f>
        <v xml:space="preserve">PROCESOS ESTRUCTURALES </v>
      </c>
      <c r="B19" s="9"/>
      <c r="C19" s="9" t="str">
        <f>'1'!C18</f>
        <v>505-B</v>
      </c>
      <c r="D19" s="9" t="str">
        <f>'1'!D18</f>
        <v>L.A</v>
      </c>
      <c r="E19" s="9">
        <f>'1'!E18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'1'!A19</f>
        <v>CULTURA EMPRESARIAL</v>
      </c>
      <c r="B20" s="9"/>
      <c r="C20" s="9" t="str">
        <f>'1'!C19</f>
        <v>304-B</v>
      </c>
      <c r="D20" s="9" t="str">
        <f>'1'!D19</f>
        <v>L.A</v>
      </c>
      <c r="E20" s="9">
        <f>'1'!E19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ht="26.4" x14ac:dyDescent="0.25">
      <c r="A21" s="9" t="str">
        <f>'1'!A20</f>
        <v>CULTURA EMPRESARIAL</v>
      </c>
      <c r="B21" s="9"/>
      <c r="C21" s="9" t="str">
        <f>'1'!C20</f>
        <v>304-B</v>
      </c>
      <c r="D21" s="9" t="str">
        <f>'1'!D20</f>
        <v>L.A</v>
      </c>
      <c r="E21" s="9">
        <f>'1'!E20</f>
        <v>29</v>
      </c>
      <c r="F21" s="9"/>
      <c r="G21" s="9"/>
      <c r="H21" s="10">
        <f t="shared" si="0"/>
        <v>0</v>
      </c>
      <c r="I21" s="9">
        <f t="shared" si="1"/>
        <v>29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2023-11-02T00:44:55Z</dcterms:modified>
  <cp:category/>
  <cp:contentStatus/>
</cp:coreProperties>
</file>