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ROM\"/>
    </mc:Choice>
  </mc:AlternateContent>
  <xr:revisionPtr revIDLastSave="0" documentId="13_ncr:1_{9F3D6821-FB03-4D13-8964-67654DFF5AA0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4" l="1"/>
  <c r="L20" i="24"/>
  <c r="L19" i="24"/>
  <c r="L18" i="24"/>
  <c r="L17" i="24"/>
  <c r="L16" i="24"/>
  <c r="L15" i="24"/>
  <c r="L14" i="24"/>
  <c r="L17" i="23"/>
  <c r="L16" i="23"/>
  <c r="L15" i="23"/>
  <c r="L14" i="23"/>
  <c r="L17" i="10"/>
  <c r="L16" i="10"/>
  <c r="L15" i="10"/>
  <c r="L14" i="10"/>
  <c r="A14" i="22"/>
  <c r="C14" i="22"/>
  <c r="D14" i="22"/>
  <c r="E14" i="22"/>
  <c r="A15" i="22"/>
  <c r="C15" i="22"/>
  <c r="D15" i="22"/>
  <c r="E15" i="22"/>
  <c r="A16" i="22"/>
  <c r="C16" i="22"/>
  <c r="E16" i="22"/>
  <c r="A17" i="22"/>
  <c r="C17" i="22"/>
  <c r="E17" i="22"/>
  <c r="L15" i="22" l="1"/>
  <c r="I17" i="22"/>
  <c r="I16" i="22"/>
  <c r="I15" i="22"/>
  <c r="I14" i="22"/>
  <c r="L17" i="22"/>
  <c r="L16" i="22"/>
  <c r="L14" i="22"/>
  <c r="B37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E28" i="25" l="1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<sst xmlns="http://schemas.openxmlformats.org/spreadsheetml/2006/main" count="256" uniqueCount="55">
  <si>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</si>
  <si>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</si>
  <si>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</si>
  <si>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</si>
  <si>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</si>
  <si>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</si>
  <si>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</si>
  <si>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</si>
  <si>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</si>
  <si>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</si>
  <si>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</si>
  <si>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</si>
  <si>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</si>
  <si>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</si>
  <si>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</si>
  <si>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</si>
  <si>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</si>
  <si>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</si>
  <si>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</si>
  <si>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</si>
  <si>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</si>
  <si>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</si>
  <si>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</si>
  <si>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</si>
  <si>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</si>
  <si>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</si>
  <si>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</si>
  <si>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</si>
  <si>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</si>
  <si>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</si>
  <si>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</si>
  <si>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</si>
  <si>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</si>
  <si>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</si>
  <si>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</si>
  <si>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IIND</t>
  </si>
  <si>
    <t>SEPTIEMBRE 2023-ENERO 2024</t>
  </si>
  <si>
    <t>ALGEBRA LINEAL</t>
  </si>
  <si>
    <t>301C</t>
  </si>
  <si>
    <t>301 A</t>
  </si>
  <si>
    <t>CÁLCULO VECTORIAL</t>
  </si>
  <si>
    <t>311 B</t>
  </si>
  <si>
    <t>301 B</t>
  </si>
  <si>
    <t>MC. ROGELIO OLIVEROS MENDOZA</t>
  </si>
  <si>
    <t>DEPARTAMENTO DE CIENCIAS BASICAS</t>
  </si>
  <si>
    <t>MC. TONATIUH SOSME SANCHEZ</t>
  </si>
  <si>
    <t>II</t>
  </si>
  <si>
    <t>S/E</t>
  </si>
  <si>
    <t>IMCT</t>
  </si>
  <si>
    <t>III</t>
  </si>
  <si>
    <t>IV</t>
  </si>
  <si>
    <t>V</t>
  </si>
  <si>
    <t>301 C</t>
  </si>
  <si>
    <t>T</t>
  </si>
  <si>
    <t>IMEC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</si>
</sst>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R16" sqref="R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">
        <v>37</v>
      </c>
      <c r="B14" s="9" t="s">
        <v>21</v>
      </c>
      <c r="C14" s="9" t="s">
        <v>38</v>
      </c>
      <c r="D14" s="9" t="s">
        <v>35</v>
      </c>
      <c r="E14" s="9">
        <v>19</v>
      </c>
      <c r="F14" s="9">
        <v>14</v>
      </c>
      <c r="G14" s="9"/>
      <c r="H14" s="10"/>
      <c r="I14" s="9">
        <v>5</v>
      </c>
      <c r="J14" s="10"/>
      <c r="K14" s="9">
        <v>0</v>
      </c>
      <c r="L14" s="10">
        <f t="shared" ref="L14:L17" si="0">K14/E14</f>
        <v>0</v>
      </c>
      <c r="M14" s="9">
        <v>64</v>
      </c>
      <c r="N14" s="15">
        <v>0.3125</v>
      </c>
    </row>
    <row r="15" spans="1:14" s="11" customFormat="1" ht="26.4" x14ac:dyDescent="0.25">
      <c r="A15" s="9" t="s">
        <v>37</v>
      </c>
      <c r="B15" s="9" t="s">
        <v>21</v>
      </c>
      <c r="C15" s="9" t="s">
        <v>39</v>
      </c>
      <c r="D15" s="9" t="s">
        <v>35</v>
      </c>
      <c r="E15" s="9">
        <v>33</v>
      </c>
      <c r="F15" s="9">
        <v>17</v>
      </c>
      <c r="G15" s="9"/>
      <c r="H15" s="10"/>
      <c r="I15" s="9">
        <v>16</v>
      </c>
      <c r="J15" s="10"/>
      <c r="K15" s="9">
        <v>0</v>
      </c>
      <c r="L15" s="10">
        <f t="shared" si="0"/>
        <v>0</v>
      </c>
      <c r="M15" s="9">
        <v>70</v>
      </c>
      <c r="N15" s="15">
        <v>0.52</v>
      </c>
    </row>
    <row r="16" spans="1:14" s="11" customFormat="1" ht="26.4" x14ac:dyDescent="0.25">
      <c r="A16" s="9" t="s">
        <v>40</v>
      </c>
      <c r="B16" s="9" t="s">
        <v>21</v>
      </c>
      <c r="C16" s="9" t="s">
        <v>41</v>
      </c>
      <c r="D16" s="9" t="s">
        <v>48</v>
      </c>
      <c r="E16" s="9">
        <v>23</v>
      </c>
      <c r="F16" s="9">
        <v>6</v>
      </c>
      <c r="G16" s="9"/>
      <c r="H16" s="10"/>
      <c r="I16" s="9">
        <v>17</v>
      </c>
      <c r="J16" s="10"/>
      <c r="K16" s="9">
        <v>0</v>
      </c>
      <c r="L16" s="10">
        <f t="shared" si="0"/>
        <v>0</v>
      </c>
      <c r="M16" s="9">
        <v>69</v>
      </c>
      <c r="N16" s="15">
        <v>0.31</v>
      </c>
    </row>
    <row r="17" spans="1:18" s="11" customFormat="1" ht="26.4" x14ac:dyDescent="0.25">
      <c r="A17" s="9" t="s">
        <v>40</v>
      </c>
      <c r="B17" s="9" t="s">
        <v>21</v>
      </c>
      <c r="C17" s="9" t="s">
        <v>42</v>
      </c>
      <c r="D17" s="9" t="s">
        <v>35</v>
      </c>
      <c r="E17" s="9">
        <v>16</v>
      </c>
      <c r="F17" s="9">
        <v>5</v>
      </c>
      <c r="G17" s="9"/>
      <c r="H17" s="10"/>
      <c r="I17" s="9">
        <v>11</v>
      </c>
      <c r="J17" s="10"/>
      <c r="K17" s="9">
        <v>0</v>
      </c>
      <c r="L17" s="10">
        <f t="shared" si="0"/>
        <v>0</v>
      </c>
      <c r="M17" s="9">
        <v>68</v>
      </c>
      <c r="N17" s="15">
        <v>0.74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42</v>
      </c>
      <c r="G28" s="17">
        <f>SUM(G14:G27)</f>
        <v>0</v>
      </c>
      <c r="H28" s="18">
        <f>SUM(F28:G28)/E28</f>
        <v>0.46153846153846156</v>
      </c>
      <c r="I28" s="17">
        <f t="shared" ref="I28" si="1">(E28-SUM(F28:G28))-K28</f>
        <v>49</v>
      </c>
      <c r="J28" s="18">
        <f t="shared" ref="J28" si="2">I28/E28</f>
        <v>0.53846153846153844</v>
      </c>
      <c r="K28" s="17">
        <f>SUM(K14:K27)</f>
        <v>0</v>
      </c>
      <c r="L28" s="18">
        <f t="shared" ref="L28" si="3">K28/E28</f>
        <v>0</v>
      </c>
      <c r="M28" s="17">
        <f>AVERAGE(M14:M27)</f>
        <v>67.75</v>
      </c>
      <c r="N28" s="19">
        <f>AVERAGE(N14:N27)</f>
        <v>0.47062500000000002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21" sqref="E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v>2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MC.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ALGEBRA LINEAL</v>
      </c>
      <c r="B14" s="9" t="s">
        <v>46</v>
      </c>
      <c r="C14" s="9" t="str">
        <f>'1'!C14</f>
        <v>301C</v>
      </c>
      <c r="D14" s="9" t="str">
        <f>'1'!D14</f>
        <v>IIND</v>
      </c>
      <c r="E14" s="9">
        <f>'1'!E14</f>
        <v>19</v>
      </c>
      <c r="F14" s="9">
        <v>4</v>
      </c>
      <c r="G14" s="9"/>
      <c r="H14" s="10"/>
      <c r="I14" s="9">
        <f t="shared" ref="I14:I28" si="0">(E14-SUM(F14:G14))-K14</f>
        <v>15</v>
      </c>
      <c r="J14" s="10"/>
      <c r="K14" s="9">
        <v>0</v>
      </c>
      <c r="L14" s="10">
        <f t="shared" ref="L14:L28" si="1">K14/E14</f>
        <v>0</v>
      </c>
      <c r="M14" s="9">
        <v>20</v>
      </c>
      <c r="N14" s="15">
        <v>0.21</v>
      </c>
    </row>
    <row r="15" spans="1:14" s="11" customFormat="1" ht="26.4" x14ac:dyDescent="0.25">
      <c r="A15" s="9" t="str">
        <f>'1'!A15</f>
        <v>ALGEBRA LINEAL</v>
      </c>
      <c r="B15" s="9" t="s">
        <v>46</v>
      </c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11</v>
      </c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>
        <v>33</v>
      </c>
      <c r="N15" s="15">
        <v>0.33</v>
      </c>
    </row>
    <row r="16" spans="1:14" s="11" customFormat="1" ht="26.4" x14ac:dyDescent="0.25">
      <c r="A16" s="9" t="str">
        <f>'1'!A16</f>
        <v>CÁLCULO VECTORIAL</v>
      </c>
      <c r="B16" s="9" t="s">
        <v>47</v>
      </c>
      <c r="C16" s="9" t="str">
        <f>'1'!C16</f>
        <v>311 B</v>
      </c>
      <c r="D16" s="9" t="s">
        <v>48</v>
      </c>
      <c r="E16" s="9">
        <f>'1'!E16</f>
        <v>23</v>
      </c>
      <c r="F16" s="9"/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 t="s">
        <v>47</v>
      </c>
      <c r="C17" s="9" t="str">
        <f>'1'!C17</f>
        <v>301 B</v>
      </c>
      <c r="D17" s="9" t="s">
        <v>35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15</v>
      </c>
      <c r="G28" s="17">
        <f>SUM(G14:G27)</f>
        <v>0</v>
      </c>
      <c r="H28" s="18">
        <f>SUM(F28:G28)/E28</f>
        <v>0.16483516483516483</v>
      </c>
      <c r="I28" s="17">
        <f t="shared" si="0"/>
        <v>76</v>
      </c>
      <c r="J28" s="18">
        <f t="shared" ref="J28" si="2">I28/E28</f>
        <v>0.8351648351648352</v>
      </c>
      <c r="K28" s="17">
        <f>SUM(K14:K27)</f>
        <v>0</v>
      </c>
      <c r="L28" s="18">
        <f t="shared" si="1"/>
        <v>0</v>
      </c>
      <c r="M28" s="17">
        <f>AVERAGE(M14:M27)</f>
        <v>26.5</v>
      </c>
      <c r="N28" s="19">
        <f>AVERAGE(N14:N27)</f>
        <v>0.27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MC.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">
        <v>37</v>
      </c>
      <c r="B14" s="9" t="s">
        <v>49</v>
      </c>
      <c r="C14" s="9" t="s">
        <v>38</v>
      </c>
      <c r="D14" s="9" t="s">
        <v>35</v>
      </c>
      <c r="E14" s="9">
        <v>19</v>
      </c>
      <c r="F14" s="9">
        <v>10</v>
      </c>
      <c r="G14" s="9"/>
      <c r="H14" s="10"/>
      <c r="I14" s="9">
        <v>9</v>
      </c>
      <c r="J14" s="10"/>
      <c r="K14" s="9">
        <v>0</v>
      </c>
      <c r="L14" s="10">
        <f t="shared" ref="L14:L17" si="0">K14/E14</f>
        <v>0</v>
      </c>
      <c r="M14" s="9">
        <v>69</v>
      </c>
      <c r="N14" s="15">
        <v>0.53</v>
      </c>
    </row>
    <row r="15" spans="1:14" s="11" customFormat="1" ht="26.4" x14ac:dyDescent="0.25">
      <c r="A15" s="9" t="s">
        <v>37</v>
      </c>
      <c r="B15" s="9" t="s">
        <v>49</v>
      </c>
      <c r="C15" s="9" t="s">
        <v>39</v>
      </c>
      <c r="D15" s="9" t="s">
        <v>35</v>
      </c>
      <c r="E15" s="9">
        <v>33</v>
      </c>
      <c r="F15" s="9">
        <v>14</v>
      </c>
      <c r="G15" s="9"/>
      <c r="H15" s="10"/>
      <c r="I15" s="9">
        <v>19</v>
      </c>
      <c r="J15" s="10"/>
      <c r="K15" s="9">
        <v>0</v>
      </c>
      <c r="L15" s="10">
        <f t="shared" si="0"/>
        <v>0</v>
      </c>
      <c r="M15" s="9">
        <v>76</v>
      </c>
      <c r="N15" s="15">
        <v>0.42</v>
      </c>
    </row>
    <row r="16" spans="1:14" s="11" customFormat="1" ht="26.4" x14ac:dyDescent="0.25">
      <c r="A16" s="9" t="s">
        <v>40</v>
      </c>
      <c r="B16" s="9" t="s">
        <v>49</v>
      </c>
      <c r="C16" s="9" t="s">
        <v>42</v>
      </c>
      <c r="D16" s="9" t="s">
        <v>35</v>
      </c>
      <c r="E16" s="9">
        <v>16</v>
      </c>
      <c r="F16" s="9">
        <v>8</v>
      </c>
      <c r="G16" s="9"/>
      <c r="H16" s="10"/>
      <c r="I16" s="9">
        <v>8</v>
      </c>
      <c r="J16" s="10"/>
      <c r="K16" s="9">
        <v>0</v>
      </c>
      <c r="L16" s="10">
        <f t="shared" si="0"/>
        <v>0</v>
      </c>
      <c r="M16" s="9">
        <v>69</v>
      </c>
      <c r="N16" s="15">
        <v>0.5</v>
      </c>
    </row>
    <row r="17" spans="1:14" s="11" customFormat="1" ht="26.4" x14ac:dyDescent="0.25">
      <c r="A17" s="9" t="s">
        <v>40</v>
      </c>
      <c r="B17" s="9" t="s">
        <v>49</v>
      </c>
      <c r="C17" s="9" t="s">
        <v>41</v>
      </c>
      <c r="D17" s="9" t="s">
        <v>48</v>
      </c>
      <c r="E17" s="9">
        <v>23</v>
      </c>
      <c r="F17" s="9">
        <v>14</v>
      </c>
      <c r="G17" s="9"/>
      <c r="H17" s="10"/>
      <c r="I17" s="9">
        <v>9</v>
      </c>
      <c r="J17" s="10"/>
      <c r="K17" s="9">
        <v>0</v>
      </c>
      <c r="L17" s="10">
        <f t="shared" si="0"/>
        <v>0</v>
      </c>
      <c r="M17" s="9">
        <v>69</v>
      </c>
      <c r="N17" s="15">
        <v>0.61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46</v>
      </c>
      <c r="G28" s="17">
        <f>SUM(G14:G27)</f>
        <v>0</v>
      </c>
      <c r="H28" s="18">
        <f>SUM(F28:G28)/E28</f>
        <v>0.50549450549450547</v>
      </c>
      <c r="I28" s="17">
        <f t="shared" ref="I28" si="1">(E28-SUM(F28:G28))-K28</f>
        <v>45</v>
      </c>
      <c r="J28" s="18">
        <f t="shared" ref="J28" si="2">I28/E28</f>
        <v>0.49450549450549453</v>
      </c>
      <c r="K28" s="17">
        <f>SUM(K14:K27)</f>
        <v>0</v>
      </c>
      <c r="L28" s="18">
        <f t="shared" ref="L28" si="3">K28/E28</f>
        <v>0</v>
      </c>
      <c r="M28" s="17">
        <f>AVERAGE(M14:M27)</f>
        <v>70.75</v>
      </c>
      <c r="N28" s="19">
        <f>AVERAGE(N14:N27)</f>
        <v>0.51500000000000001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="85" zoomScaleNormal="85" zoomScaleSheetLayoutView="100" workbookViewId="0">
      <selection activeCell="S20" sqref="S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5546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MC.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">
        <v>37</v>
      </c>
      <c r="B14" s="9" t="s">
        <v>50</v>
      </c>
      <c r="C14" s="9" t="s">
        <v>38</v>
      </c>
      <c r="D14" s="9" t="s">
        <v>35</v>
      </c>
      <c r="E14" s="9">
        <v>19</v>
      </c>
      <c r="F14" s="9">
        <v>17</v>
      </c>
      <c r="G14" s="9"/>
      <c r="H14" s="10"/>
      <c r="I14" s="9">
        <v>2</v>
      </c>
      <c r="J14" s="10"/>
      <c r="K14" s="9">
        <v>0</v>
      </c>
      <c r="L14" s="10">
        <f t="shared" ref="L14:L21" si="0">K14/E14</f>
        <v>0</v>
      </c>
      <c r="M14" s="9">
        <v>68</v>
      </c>
      <c r="N14" s="15">
        <v>0.89</v>
      </c>
    </row>
    <row r="15" spans="1:14" s="11" customFormat="1" ht="26.4" x14ac:dyDescent="0.25">
      <c r="A15" s="9" t="s">
        <v>37</v>
      </c>
      <c r="B15" s="9" t="s">
        <v>51</v>
      </c>
      <c r="C15" s="9" t="s">
        <v>52</v>
      </c>
      <c r="D15" s="9" t="s">
        <v>35</v>
      </c>
      <c r="E15" s="9"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f t="shared" si="0"/>
        <v>0</v>
      </c>
      <c r="M15" s="9">
        <v>67</v>
      </c>
      <c r="N15" s="15">
        <v>0.89</v>
      </c>
    </row>
    <row r="16" spans="1:14" s="11" customFormat="1" ht="26.4" x14ac:dyDescent="0.25">
      <c r="A16" s="9" t="s">
        <v>37</v>
      </c>
      <c r="B16" s="9" t="s">
        <v>50</v>
      </c>
      <c r="C16" s="9" t="s">
        <v>39</v>
      </c>
      <c r="D16" s="9" t="s">
        <v>35</v>
      </c>
      <c r="E16" s="9">
        <v>33</v>
      </c>
      <c r="F16" s="9">
        <v>24</v>
      </c>
      <c r="G16" s="9"/>
      <c r="H16" s="10"/>
      <c r="I16" s="9">
        <v>9</v>
      </c>
      <c r="J16" s="10"/>
      <c r="K16" s="9">
        <v>0</v>
      </c>
      <c r="L16" s="10">
        <f t="shared" si="0"/>
        <v>0</v>
      </c>
      <c r="M16" s="9">
        <v>56</v>
      </c>
      <c r="N16" s="15">
        <v>0.72</v>
      </c>
    </row>
    <row r="17" spans="1:14" s="11" customFormat="1" ht="26.4" x14ac:dyDescent="0.25">
      <c r="A17" s="9" t="s">
        <v>37</v>
      </c>
      <c r="B17" s="9" t="s">
        <v>51</v>
      </c>
      <c r="C17" s="9" t="s">
        <v>39</v>
      </c>
      <c r="D17" s="9" t="s">
        <v>35</v>
      </c>
      <c r="E17" s="9">
        <v>33</v>
      </c>
      <c r="F17" s="9">
        <v>24</v>
      </c>
      <c r="G17" s="9"/>
      <c r="H17" s="10"/>
      <c r="I17" s="9">
        <v>9</v>
      </c>
      <c r="J17" s="10"/>
      <c r="K17" s="9">
        <v>0</v>
      </c>
      <c r="L17" s="10">
        <f t="shared" si="0"/>
        <v>0</v>
      </c>
      <c r="M17" s="9">
        <v>56</v>
      </c>
      <c r="N17" s="15">
        <v>0.72</v>
      </c>
    </row>
    <row r="18" spans="1:14" s="11" customFormat="1" ht="26.4" x14ac:dyDescent="0.25">
      <c r="A18" s="9" t="s">
        <v>40</v>
      </c>
      <c r="B18" s="9" t="s">
        <v>50</v>
      </c>
      <c r="C18" s="9" t="s">
        <v>42</v>
      </c>
      <c r="D18" s="9" t="s">
        <v>35</v>
      </c>
      <c r="E18" s="9">
        <v>16</v>
      </c>
      <c r="F18" s="9">
        <v>7</v>
      </c>
      <c r="G18" s="9"/>
      <c r="H18" s="10"/>
      <c r="I18" s="9">
        <v>9</v>
      </c>
      <c r="J18" s="10"/>
      <c r="K18" s="9">
        <v>0</v>
      </c>
      <c r="L18" s="10">
        <f t="shared" si="0"/>
        <v>0</v>
      </c>
      <c r="M18" s="9">
        <v>65</v>
      </c>
      <c r="N18" s="15">
        <v>0.68</v>
      </c>
    </row>
    <row r="19" spans="1:14" s="11" customFormat="1" ht="26.4" x14ac:dyDescent="0.25">
      <c r="A19" s="9" t="s">
        <v>40</v>
      </c>
      <c r="B19" s="9" t="s">
        <v>51</v>
      </c>
      <c r="C19" s="9" t="s">
        <v>42</v>
      </c>
      <c r="D19" s="9" t="s">
        <v>35</v>
      </c>
      <c r="E19" s="9">
        <v>16</v>
      </c>
      <c r="F19" s="9">
        <v>7</v>
      </c>
      <c r="G19" s="9"/>
      <c r="H19" s="10"/>
      <c r="I19" s="9">
        <v>9</v>
      </c>
      <c r="J19" s="10"/>
      <c r="K19" s="9">
        <v>0</v>
      </c>
      <c r="L19" s="10">
        <f t="shared" si="0"/>
        <v>0</v>
      </c>
      <c r="M19" s="9">
        <v>65</v>
      </c>
      <c r="N19" s="15">
        <v>0.68</v>
      </c>
    </row>
    <row r="20" spans="1:14" s="11" customFormat="1" ht="26.4" x14ac:dyDescent="0.25">
      <c r="A20" s="9" t="s">
        <v>40</v>
      </c>
      <c r="B20" s="9" t="s">
        <v>50</v>
      </c>
      <c r="C20" s="9" t="s">
        <v>41</v>
      </c>
      <c r="D20" s="9" t="s">
        <v>48</v>
      </c>
      <c r="E20" s="9">
        <v>23</v>
      </c>
      <c r="F20" s="9">
        <v>11</v>
      </c>
      <c r="G20" s="9"/>
      <c r="H20" s="10"/>
      <c r="I20" s="9">
        <v>12</v>
      </c>
      <c r="J20" s="10"/>
      <c r="K20" s="9">
        <v>0</v>
      </c>
      <c r="L20" s="10">
        <f t="shared" si="0"/>
        <v>0</v>
      </c>
      <c r="M20" s="9">
        <v>62</v>
      </c>
      <c r="N20" s="15">
        <v>0.69</v>
      </c>
    </row>
    <row r="21" spans="1:14" s="11" customFormat="1" ht="26.4" x14ac:dyDescent="0.25">
      <c r="A21" s="9" t="s">
        <v>40</v>
      </c>
      <c r="B21" s="9" t="s">
        <v>51</v>
      </c>
      <c r="C21" s="9" t="s">
        <v>41</v>
      </c>
      <c r="D21" s="9" t="s">
        <v>48</v>
      </c>
      <c r="E21" s="9">
        <v>23</v>
      </c>
      <c r="F21" s="9">
        <v>10</v>
      </c>
      <c r="G21" s="9"/>
      <c r="H21" s="10"/>
      <c r="I21" s="9">
        <v>13</v>
      </c>
      <c r="J21" s="10"/>
      <c r="K21" s="9">
        <v>0</v>
      </c>
      <c r="L21" s="10">
        <f t="shared" si="0"/>
        <v>0</v>
      </c>
      <c r="M21" s="9">
        <v>64</v>
      </c>
      <c r="N21" s="15">
        <v>0.43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182</v>
      </c>
      <c r="F28" s="17">
        <f>SUM(F14:F27)</f>
        <v>117</v>
      </c>
      <c r="G28" s="17">
        <f>SUM(G14:G27)</f>
        <v>0</v>
      </c>
      <c r="H28" s="18">
        <f>SUM(F28:G28)/E28</f>
        <v>0.6428571428571429</v>
      </c>
      <c r="I28" s="17">
        <f t="shared" ref="I28" si="1">(E28-SUM(F28:G28))-K28</f>
        <v>65</v>
      </c>
      <c r="J28" s="18">
        <f t="shared" ref="J28" si="2">I28/E28</f>
        <v>0.35714285714285715</v>
      </c>
      <c r="K28" s="17">
        <f>SUM(K14:K27)</f>
        <v>0</v>
      </c>
      <c r="L28" s="18">
        <f t="shared" ref="L28" si="3">K28/E28</f>
        <v>0</v>
      </c>
      <c r="M28" s="17">
        <f>AVERAGE(M14:M27)</f>
        <v>62.875</v>
      </c>
      <c r="N28" s="19">
        <f>AVERAGE(N14:N27)</f>
        <v>0.71249999999999991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L15" sqref="L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MC.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">
        <v>37</v>
      </c>
      <c r="B14" s="9" t="s">
        <v>53</v>
      </c>
      <c r="C14" s="9" t="s">
        <v>38</v>
      </c>
      <c r="D14" s="9" t="s">
        <v>35</v>
      </c>
      <c r="E14" s="9">
        <v>20</v>
      </c>
      <c r="F14" s="9">
        <v>0</v>
      </c>
      <c r="G14" s="9">
        <v>12</v>
      </c>
      <c r="H14" s="10">
        <v>0.6</v>
      </c>
      <c r="I14" s="9">
        <v>8</v>
      </c>
      <c r="J14" s="10">
        <v>0.4</v>
      </c>
      <c r="K14" s="9">
        <v>0</v>
      </c>
      <c r="L14" s="10">
        <v>0</v>
      </c>
      <c r="M14" s="9">
        <v>59</v>
      </c>
      <c r="N14" s="15">
        <v>0.63</v>
      </c>
    </row>
    <row r="15" spans="1:14" s="11" customFormat="1" ht="26.4" x14ac:dyDescent="0.25">
      <c r="A15" s="9" t="s">
        <v>37</v>
      </c>
      <c r="B15" s="9" t="s">
        <v>53</v>
      </c>
      <c r="C15" s="9" t="s">
        <v>39</v>
      </c>
      <c r="D15" s="9" t="s">
        <v>35</v>
      </c>
      <c r="E15" s="9">
        <v>34</v>
      </c>
      <c r="F15" s="9">
        <v>0</v>
      </c>
      <c r="G15" s="9">
        <v>23</v>
      </c>
      <c r="H15" s="10">
        <v>0.68</v>
      </c>
      <c r="I15" s="9">
        <v>11</v>
      </c>
      <c r="J15" s="10">
        <v>0.32</v>
      </c>
      <c r="K15" s="9">
        <v>0</v>
      </c>
      <c r="L15" s="10">
        <v>0</v>
      </c>
      <c r="M15" s="9">
        <v>59</v>
      </c>
      <c r="N15" s="15">
        <v>0.7</v>
      </c>
    </row>
    <row r="16" spans="1:14" s="11" customFormat="1" ht="26.4" x14ac:dyDescent="0.25">
      <c r="A16" s="9" t="s">
        <v>40</v>
      </c>
      <c r="B16" s="9" t="s">
        <v>53</v>
      </c>
      <c r="C16" s="9" t="s">
        <v>42</v>
      </c>
      <c r="D16" s="9" t="s">
        <v>35</v>
      </c>
      <c r="E16" s="9">
        <v>16</v>
      </c>
      <c r="F16" s="9">
        <v>0</v>
      </c>
      <c r="G16" s="9">
        <v>11</v>
      </c>
      <c r="H16" s="10">
        <v>0.69</v>
      </c>
      <c r="I16" s="9">
        <v>5</v>
      </c>
      <c r="J16" s="10">
        <v>0.31</v>
      </c>
      <c r="K16" s="9">
        <v>0</v>
      </c>
      <c r="L16" s="10">
        <v>0</v>
      </c>
      <c r="M16" s="9">
        <v>53</v>
      </c>
      <c r="N16" s="15">
        <v>0.69</v>
      </c>
    </row>
    <row r="17" spans="1:14" s="11" customFormat="1" ht="26.4" x14ac:dyDescent="0.25">
      <c r="A17" s="9" t="s">
        <v>40</v>
      </c>
      <c r="B17" s="9" t="s">
        <v>53</v>
      </c>
      <c r="C17" s="9" t="s">
        <v>41</v>
      </c>
      <c r="D17" s="9" t="s">
        <v>54</v>
      </c>
      <c r="E17" s="9">
        <v>23</v>
      </c>
      <c r="F17" s="9">
        <v>0</v>
      </c>
      <c r="G17" s="9">
        <v>19</v>
      </c>
      <c r="H17" s="10">
        <v>0.83</v>
      </c>
      <c r="I17" s="9">
        <v>4</v>
      </c>
      <c r="J17" s="10">
        <v>0.17</v>
      </c>
      <c r="K17" s="9">
        <v>0</v>
      </c>
      <c r="L17" s="10">
        <v>0</v>
      </c>
      <c r="M17" s="9">
        <v>58</v>
      </c>
      <c r="N17" s="15">
        <v>0.83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65</v>
      </c>
      <c r="H28" s="18">
        <f>SUM(F28:G28)/E28</f>
        <v>0.69892473118279574</v>
      </c>
      <c r="I28" s="17">
        <f t="shared" ref="I14:I28" si="0">(E28-SUM(F28:G28))-K28</f>
        <v>28</v>
      </c>
      <c r="J28" s="18">
        <f t="shared" ref="J14:J28" si="1">I28/E28</f>
        <v>0.30107526881720431</v>
      </c>
      <c r="K28" s="17">
        <f>SUM(K14:K27)</f>
        <v>0</v>
      </c>
      <c r="L28" s="18">
        <f t="shared" ref="L14:L28" si="2">K28/E28</f>
        <v>0</v>
      </c>
      <c r="M28" s="17">
        <f>AVERAGE(M14:M27)</f>
        <v>57.25</v>
      </c>
      <c r="N28" s="19">
        <f>AVERAGE(N14:N27)</f>
        <v>0.71250000000000002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2024-01-15T20:40:27Z</dcterms:modified>
  <cp:category/>
  <cp:contentStatus/>
</cp:coreProperties>
</file>