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94BA1D29-1894-4548-8D93-B0847E68B578}" xr6:coauthVersionLast="47" xr6:coauthVersionMax="47" xr10:uidLastSave="{00000000-0000-0000-0000-000000000000}"/>
  <bookViews>
    <workbookView xWindow="-98" yWindow="-98" windowWidth="19396" windowHeight="10395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29" l="1"/>
  <c r="I19" i="29"/>
  <c r="L18" i="29"/>
  <c r="I18" i="29"/>
  <c r="L17" i="29"/>
  <c r="I17" i="29"/>
  <c r="L16" i="29"/>
  <c r="I16" i="29"/>
  <c r="L15" i="29"/>
  <c r="L14" i="29"/>
  <c r="I14" i="29"/>
  <c r="I16" i="30"/>
  <c r="L17" i="30"/>
  <c r="I17" i="30"/>
  <c r="L16" i="30"/>
  <c r="L15" i="30"/>
  <c r="L14" i="30"/>
  <c r="I14" i="30"/>
  <c r="B32" i="32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1" l="1"/>
  <c r="L23" i="30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9A8199F0-BDD3-4579-B5EA-EE5B4009D40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C77CA03-A0F9-4D89-BF2D-98F7CE405497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8281F37-7EA8-4F1C-B0D6-BDB8EE1EDAB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<sst xmlns="http://schemas.openxmlformats.org/spreadsheetml/2006/main" count="366" uniqueCount="55">
  <si>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</si>
  <si>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</si>
  <si>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</si>
  <si>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</si>
  <si>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</si>
  <si>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</si>
  <si>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</si>
  <si>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</si>
  <si>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</si>
  <si>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</si>
  <si>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</si>
  <si>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</si>
  <si>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</si>
  <si>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</si>
  <si>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</si>
  <si>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</si>
  <si>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</si>
  <si>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</si>
  <si>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</si>
  <si>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</si>
  <si>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</si>
  <si>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</si>
  <si>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</si>
  <si>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</si>
  <si>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</si>
  <si>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</si>
  <si>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</si>
  <si>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</si>
  <si>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</si>
  <si>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</si>
  <si>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</si>
  <si>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</si>
  <si>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</si>
  <si>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</si>
  <si>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</si>
  <si>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</si>
  <si>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</si>
  <si>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</si>
  <si>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</si>
  <si>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SEPT 2023-ENERO 2024</t>
  </si>
  <si>
    <t>ELECTRONICA ANALOGICA</t>
  </si>
  <si>
    <t>ANALISIS DE CIRCUITOS ELECTRICOS DE CA</t>
  </si>
  <si>
    <t>SISTEMAS ELECTRICOS DE POTENCIA</t>
  </si>
  <si>
    <t>302A</t>
  </si>
  <si>
    <t>302B</t>
  </si>
  <si>
    <t>502B</t>
  </si>
  <si>
    <t>602U</t>
  </si>
  <si>
    <t>SEPT 2023-ENE 2024</t>
  </si>
  <si>
    <t>SEPT 2023-ENE2024</t>
  </si>
  <si>
    <t>ll</t>
  </si>
  <si>
    <t>lV</t>
  </si>
  <si>
    <t>lll</t>
  </si>
  <si>
    <t>V</t>
  </si>
  <si>
    <t>Vl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</si>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</sst>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 t="s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39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71</v>
      </c>
      <c r="N14" s="15">
        <v>0.76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15</v>
      </c>
      <c r="F15" s="9">
        <v>10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v>0.66</v>
      </c>
    </row>
    <row r="16" spans="1:14" s="11" customFormat="1" ht="25.5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0.68</v>
      </c>
    </row>
    <row r="17" spans="1:14" s="11" customFormat="1" x14ac:dyDescent="0.35">
      <c r="A17" s="8" t="s">
        <v>42</v>
      </c>
      <c r="B17" s="9" t="s">
        <v>21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72</v>
      </c>
      <c r="N17" s="15">
        <v>0.33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62</v>
      </c>
      <c r="G23" s="17">
        <f>SUM(G14:G22)</f>
        <v>0</v>
      </c>
      <c r="H23" s="18"/>
      <c r="I23" s="17">
        <f t="shared" si="0"/>
        <v>14</v>
      </c>
      <c r="J23" s="18"/>
      <c r="K23" s="17">
        <f>SUM(K14:K22)</f>
        <v>0</v>
      </c>
      <c r="L23" s="18">
        <f t="shared" si="1"/>
        <v>0</v>
      </c>
      <c r="M23" s="17">
        <f>AVERAGE(M14:M22)</f>
        <v>69.5</v>
      </c>
      <c r="N23" s="19">
        <f>AVERAGE(N14:N22)</f>
        <v>0.60750000000000004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2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49</v>
      </c>
      <c r="C14" s="9" t="s">
        <v>43</v>
      </c>
      <c r="D14" s="9" t="s">
        <v>33</v>
      </c>
      <c r="E14" s="9">
        <v>33</v>
      </c>
      <c r="F14" s="9">
        <v>25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7" si="1">K14/E14</f>
        <v>0</v>
      </c>
      <c r="M14" s="9">
        <v>70</v>
      </c>
      <c r="N14" s="15">
        <v>0.76</v>
      </c>
    </row>
    <row r="15" spans="1:14" s="11" customFormat="1" x14ac:dyDescent="0.35">
      <c r="A15" s="8" t="s">
        <v>40</v>
      </c>
      <c r="B15" s="9" t="s">
        <v>49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.5" x14ac:dyDescent="0.35">
      <c r="A16" s="8" t="s">
        <v>41</v>
      </c>
      <c r="B16" s="9" t="s">
        <v>49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0.84</v>
      </c>
    </row>
    <row r="17" spans="1:14" s="11" customFormat="1" x14ac:dyDescent="0.35">
      <c r="A17" s="8" t="s">
        <v>42</v>
      </c>
      <c r="B17" s="9" t="s">
        <v>49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60</v>
      </c>
      <c r="G23" s="17">
        <f>SUM(G14:G22)</f>
        <v>0</v>
      </c>
      <c r="H23" s="18"/>
      <c r="I23" s="17">
        <f t="shared" si="2"/>
        <v>16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69.5</v>
      </c>
      <c r="N23" s="19">
        <f>AVERAGE(N14:N22)</f>
        <v>0.77750000000000008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zoomScale="93" zoomScaleNormal="93" zoomScaleSheetLayoutView="100" workbookViewId="0">
      <selection activeCell="B8" sqref="B8:C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3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51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0.82</v>
      </c>
    </row>
    <row r="15" spans="1:14" s="11" customFormat="1" x14ac:dyDescent="0.35">
      <c r="A15" s="8" t="s">
        <v>40</v>
      </c>
      <c r="B15" s="9" t="s">
        <v>51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61</v>
      </c>
      <c r="N15" s="15">
        <v>0.73</v>
      </c>
    </row>
    <row r="16" spans="1:14" s="11" customFormat="1" ht="25.5" x14ac:dyDescent="0.35">
      <c r="A16" s="8" t="s">
        <v>41</v>
      </c>
      <c r="B16" s="9" t="s">
        <v>51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77</v>
      </c>
      <c r="N16" s="15">
        <v>0.63</v>
      </c>
    </row>
    <row r="17" spans="1:14" s="11" customFormat="1" ht="25.5" x14ac:dyDescent="0.35">
      <c r="A17" s="8" t="s">
        <v>41</v>
      </c>
      <c r="B17" s="9" t="s">
        <v>50</v>
      </c>
      <c r="C17" s="9" t="s">
        <v>45</v>
      </c>
      <c r="D17" s="9" t="s">
        <v>33</v>
      </c>
      <c r="E17" s="9">
        <v>19</v>
      </c>
      <c r="F17" s="9">
        <v>16</v>
      </c>
      <c r="G17" s="9"/>
      <c r="H17" s="10"/>
      <c r="I17" s="9">
        <f>(E17-SUM(F17:G17))-K17</f>
        <v>3</v>
      </c>
      <c r="J17" s="10"/>
      <c r="K17" s="9">
        <v>0</v>
      </c>
      <c r="L17" s="10">
        <f t="shared" si="1"/>
        <v>0</v>
      </c>
      <c r="M17" s="9">
        <v>76</v>
      </c>
      <c r="N17" s="15">
        <v>0.63</v>
      </c>
    </row>
    <row r="18" spans="1:14" s="11" customFormat="1" x14ac:dyDescent="0.35">
      <c r="A18" s="8" t="s">
        <v>42</v>
      </c>
      <c r="B18" s="9" t="s">
        <v>51</v>
      </c>
      <c r="C18" s="9" t="s">
        <v>46</v>
      </c>
      <c r="D18" s="9" t="s">
        <v>33</v>
      </c>
      <c r="E18" s="9">
        <v>9</v>
      </c>
      <c r="F18" s="9">
        <v>9</v>
      </c>
      <c r="G18" s="9"/>
      <c r="H18" s="10"/>
      <c r="I18" s="9">
        <f t="shared" ref="I18:I19" si="2">(E18-SUM(F18:G18))-K18</f>
        <v>0</v>
      </c>
      <c r="J18" s="10"/>
      <c r="K18" s="9">
        <v>0</v>
      </c>
      <c r="L18" s="10">
        <f t="shared" si="1"/>
        <v>0</v>
      </c>
      <c r="M18" s="9">
        <v>84</v>
      </c>
      <c r="N18" s="15">
        <v>0.56000000000000005</v>
      </c>
    </row>
    <row r="19" spans="1:14" s="11" customFormat="1" x14ac:dyDescent="0.35">
      <c r="A19" s="8" t="s">
        <v>42</v>
      </c>
      <c r="B19" s="9" t="s">
        <v>50</v>
      </c>
      <c r="C19" s="9" t="s">
        <v>46</v>
      </c>
      <c r="D19" s="9" t="s">
        <v>33</v>
      </c>
      <c r="E19" s="9">
        <v>9</v>
      </c>
      <c r="F19" s="9">
        <v>9</v>
      </c>
      <c r="G19" s="9"/>
      <c r="H19" s="10"/>
      <c r="I19" s="9">
        <f t="shared" si="2"/>
        <v>0</v>
      </c>
      <c r="J19" s="10"/>
      <c r="K19" s="9">
        <v>0</v>
      </c>
      <c r="L19" s="10">
        <f t="shared" si="1"/>
        <v>0</v>
      </c>
      <c r="M19" s="9">
        <v>84</v>
      </c>
      <c r="N19" s="15">
        <v>0.56000000000000005</v>
      </c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ref="I20:I23" si="3">(E20-SUM(F20:G20))-K20</f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3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3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104</v>
      </c>
      <c r="F23" s="17">
        <f>SUM(F14:F22)</f>
        <v>88</v>
      </c>
      <c r="G23" s="17">
        <f>SUM(G14:G22)</f>
        <v>0</v>
      </c>
      <c r="H23" s="18"/>
      <c r="I23" s="17">
        <f t="shared" si="3"/>
        <v>16</v>
      </c>
      <c r="J23" s="18"/>
      <c r="K23" s="17">
        <f>SUM(K14:K22)</f>
        <v>0</v>
      </c>
      <c r="L23" s="18">
        <f t="shared" ref="L23" si="4">K23/E23</f>
        <v>0</v>
      </c>
      <c r="M23" s="17">
        <f>AVERAGE(M14:M22)</f>
        <v>75.166666666666671</v>
      </c>
      <c r="N23" s="19">
        <f>AVERAGE(N14:N22)</f>
        <v>0.65499999999999992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N18" sqref="N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36">
        <v>4</v>
      </c>
      <c r="C8" s="36"/>
      <c r="D8" s="14" t="s">
        <v>5</v>
      </c>
      <c r="E8" s="26">
        <v>4</v>
      </c>
      <c r="G8" s="25" t="s">
        <v>6</v>
      </c>
      <c r="H8" s="26">
        <v>3</v>
      </c>
      <c r="I8" s="43" t="s">
        <v>7</v>
      </c>
      <c r="J8" s="43"/>
      <c r="K8" s="43"/>
      <c r="L8" s="36" t="s">
        <v>48</v>
      </c>
      <c r="M8" s="36"/>
      <c r="N8" s="36"/>
    </row>
    <row r="10" spans="1:14" ht="13.15" x14ac:dyDescent="0.4">
      <c r="A10" s="25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24" t="s">
        <v>22</v>
      </c>
      <c r="G13" s="24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50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77</v>
      </c>
      <c r="N14" s="15">
        <v>0.73</v>
      </c>
    </row>
    <row r="15" spans="1:14" s="11" customFormat="1" x14ac:dyDescent="0.35">
      <c r="A15" s="8" t="s">
        <v>40</v>
      </c>
      <c r="B15" s="9" t="s">
        <v>50</v>
      </c>
      <c r="C15" s="9" t="s">
        <v>44</v>
      </c>
      <c r="D15" s="9" t="s">
        <v>33</v>
      </c>
      <c r="E15" s="9">
        <v>15</v>
      </c>
      <c r="F15" s="9">
        <v>13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75</v>
      </c>
      <c r="N15" s="15">
        <v>0.53</v>
      </c>
    </row>
    <row r="16" spans="1:14" s="11" customFormat="1" ht="25.5" x14ac:dyDescent="0.35">
      <c r="A16" s="8" t="s">
        <v>41</v>
      </c>
      <c r="B16" s="9" t="s">
        <v>52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80</v>
      </c>
      <c r="N16" s="15">
        <v>0.63</v>
      </c>
    </row>
    <row r="17" spans="1:14" s="11" customFormat="1" ht="25.5" x14ac:dyDescent="0.35">
      <c r="A17" s="8" t="s">
        <v>41</v>
      </c>
      <c r="B17" s="9" t="s">
        <v>53</v>
      </c>
      <c r="C17" s="9" t="s">
        <v>45</v>
      </c>
      <c r="D17" s="9" t="s">
        <v>33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81</v>
      </c>
      <c r="N17" s="15">
        <v>0.63</v>
      </c>
    </row>
    <row r="18" spans="1:14" s="11" customFormat="1" x14ac:dyDescent="0.35">
      <c r="A18" s="8" t="s">
        <v>42</v>
      </c>
      <c r="B18" s="9" t="s">
        <v>52</v>
      </c>
      <c r="C18" s="9" t="s">
        <v>46</v>
      </c>
      <c r="D18" s="9" t="s">
        <v>33</v>
      </c>
      <c r="E18" s="9">
        <v>9</v>
      </c>
      <c r="F18" s="9">
        <v>9</v>
      </c>
      <c r="G18" s="9"/>
      <c r="H18" s="21"/>
      <c r="I18" s="22">
        <v>0</v>
      </c>
      <c r="J18" s="21"/>
      <c r="K18" s="22">
        <v>0</v>
      </c>
      <c r="L18" s="21">
        <v>0</v>
      </c>
      <c r="M18" s="9">
        <v>89</v>
      </c>
      <c r="N18" s="15">
        <v>0.56000000000000005</v>
      </c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95</v>
      </c>
      <c r="F23" s="17">
        <f>SUM(F14:F22)</f>
        <v>83</v>
      </c>
      <c r="G23" s="17">
        <f>SUM(G14:G22)</f>
        <v>0</v>
      </c>
      <c r="H23" s="18"/>
      <c r="I23" s="17">
        <f t="shared" si="0"/>
        <v>12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80.400000000000006</v>
      </c>
      <c r="N23" s="19">
        <f>AVERAGE(N14:N22)</f>
        <v>0.61599999999999999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27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abSelected="1" topLeftCell="A10" zoomScale="91" zoomScaleNormal="91" zoomScaleSheetLayoutView="100" workbookViewId="0">
      <selection activeCell="N17" sqref="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34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6" t="s">
        <v>38</v>
      </c>
      <c r="C8" s="36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6" t="s">
        <v>47</v>
      </c>
      <c r="M8" s="36"/>
      <c r="N8" s="36"/>
    </row>
    <row r="10" spans="1:14" ht="13.15" x14ac:dyDescent="0.4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8" t="s">
        <v>40</v>
      </c>
      <c r="B14" s="9" t="s">
        <v>54</v>
      </c>
      <c r="C14" s="9" t="s">
        <v>43</v>
      </c>
      <c r="D14" s="9" t="s">
        <v>33</v>
      </c>
      <c r="E14" s="9">
        <v>33</v>
      </c>
      <c r="F14" s="9">
        <v>29</v>
      </c>
      <c r="G14" s="9">
        <v>0</v>
      </c>
      <c r="H14" s="10">
        <v>0.88</v>
      </c>
      <c r="I14" s="9">
        <v>4</v>
      </c>
      <c r="J14" s="10">
        <v>0.12</v>
      </c>
      <c r="K14" s="9">
        <v>0</v>
      </c>
      <c r="L14" s="10">
        <v>0</v>
      </c>
      <c r="M14" s="9">
        <v>77</v>
      </c>
      <c r="N14" s="15">
        <v>0.73</v>
      </c>
    </row>
    <row r="15" spans="1:14" s="11" customFormat="1" x14ac:dyDescent="0.35">
      <c r="A15" s="8" t="s">
        <v>40</v>
      </c>
      <c r="B15" s="9" t="s">
        <v>54</v>
      </c>
      <c r="C15" s="9" t="s">
        <v>44</v>
      </c>
      <c r="D15" s="9" t="s">
        <v>33</v>
      </c>
      <c r="E15" s="9">
        <v>15</v>
      </c>
      <c r="F15" s="9">
        <v>13</v>
      </c>
      <c r="G15" s="9">
        <v>0</v>
      </c>
      <c r="H15" s="10">
        <v>0.87</v>
      </c>
      <c r="I15" s="9">
        <v>2</v>
      </c>
      <c r="J15" s="10">
        <v>0.13</v>
      </c>
      <c r="K15" s="9">
        <v>0</v>
      </c>
      <c r="L15" s="10">
        <v>0</v>
      </c>
      <c r="M15" s="9">
        <v>71</v>
      </c>
      <c r="N15" s="15">
        <v>0.67</v>
      </c>
    </row>
    <row r="16" spans="1:14" s="11" customFormat="1" ht="25.5" x14ac:dyDescent="0.35">
      <c r="A16" s="8" t="s">
        <v>41</v>
      </c>
      <c r="B16" s="9" t="s">
        <v>54</v>
      </c>
      <c r="C16" s="9" t="s">
        <v>45</v>
      </c>
      <c r="D16" s="9" t="s">
        <v>33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v>0</v>
      </c>
      <c r="M16" s="9">
        <v>82</v>
      </c>
      <c r="N16" s="15">
        <v>0.57999999999999996</v>
      </c>
    </row>
    <row r="17" spans="1:14" s="11" customFormat="1" x14ac:dyDescent="0.35">
      <c r="A17" s="8" t="s">
        <v>42</v>
      </c>
      <c r="B17" s="9" t="s">
        <v>54</v>
      </c>
      <c r="C17" s="9" t="s">
        <v>46</v>
      </c>
      <c r="D17" s="9" t="s">
        <v>33</v>
      </c>
      <c r="E17" s="9">
        <v>9</v>
      </c>
      <c r="F17" s="9">
        <v>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85</v>
      </c>
      <c r="N17" s="15">
        <v>0.44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69</v>
      </c>
      <c r="G23" s="17">
        <f>SUM(G14:G22)</f>
        <v>0</v>
      </c>
      <c r="H23" s="18"/>
      <c r="I23" s="17">
        <f t="shared" si="0"/>
        <v>7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78.75</v>
      </c>
      <c r="N23" s="19">
        <f>AVERAGE(N14:N22)</f>
        <v>0.60499999999999998</v>
      </c>
    </row>
    <row r="25" spans="1:14" ht="120" customHeight="1" x14ac:dyDescent="0.35">
      <c r="A25" s="34" t="s">
        <v>26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7" spans="1:14" x14ac:dyDescent="0.35">
      <c r="A27" s="12"/>
    </row>
    <row r="28" spans="1:14" ht="13.15" x14ac:dyDescent="0.4">
      <c r="B28" s="37" t="s">
        <v>27</v>
      </c>
      <c r="C28" s="37"/>
      <c r="D28" s="37"/>
      <c r="G28" s="38" t="s">
        <v>28</v>
      </c>
      <c r="H28" s="38"/>
      <c r="I28" s="38"/>
      <c r="J28" s="38"/>
    </row>
    <row r="29" spans="1:14" ht="62.25" customHeight="1" x14ac:dyDescent="0.35">
      <c r="B29" s="35"/>
      <c r="C29" s="35"/>
      <c r="D29" s="35"/>
      <c r="G29" s="36"/>
      <c r="H29" s="36"/>
      <c r="I29" s="36"/>
      <c r="J29" s="36"/>
    </row>
    <row r="30" spans="1:14" hidden="1" x14ac:dyDescent="0.35">
      <c r="A30" s="28" t="e">
        <v>#REF!</v>
      </c>
      <c r="B30" s="28"/>
      <c r="C30" s="6"/>
      <c r="E30" s="28"/>
      <c r="F30" s="28"/>
      <c r="G30" s="28"/>
      <c r="H30" s="28"/>
    </row>
    <row r="31" spans="1:14" hidden="1" x14ac:dyDescent="0.35"/>
    <row r="32" spans="1:14" ht="45" customHeight="1" x14ac:dyDescent="0.35">
      <c r="B32" s="29" t="str">
        <f>B10</f>
        <v>M.E. JORGE ADAN LUCHO CHIGO</v>
      </c>
      <c r="C32" s="29"/>
      <c r="D32" s="29"/>
      <c r="E32" s="13"/>
      <c r="F32" s="13"/>
      <c r="G32" s="29" t="s">
        <v>37</v>
      </c>
      <c r="H32" s="29"/>
      <c r="I32" s="29"/>
      <c r="J32" s="29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31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2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 t="s">
        <v>30</v>
      </c>
      <c r="C14" s="9" t="str">
        <f>'REPORTE FINAL'!C14</f>
        <v>302A</v>
      </c>
      <c r="D14" s="9" t="str">
        <f>'REPORTE FINAL'!D14</f>
        <v>IEME</v>
      </c>
      <c r="E14" s="9">
        <f>'REPORTE FINAL'!E14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ANALISIS DE CIRCUITOS ELECTRICOS DE CA</v>
      </c>
      <c r="B16" s="9"/>
      <c r="C16" s="9" t="str">
        <f>'REPORTE FINAL'!C16</f>
        <v>502B</v>
      </c>
      <c r="D16" s="9" t="str">
        <f>'REPORTE FINAL'!D16</f>
        <v>IEME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SISTEMAS ELECTRICOS DE POTENCIA</v>
      </c>
      <c r="B17" s="9"/>
      <c r="C17" s="9" t="str">
        <f>'REPORTE FINAL'!C17</f>
        <v>602U</v>
      </c>
      <c r="D17" s="9" t="str">
        <f>'REPORTE FINAL'!D17</f>
        <v>IEME</v>
      </c>
      <c r="E17" s="9">
        <f>'REPORTE FINAL'!E17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3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ANALISIS DE CIRCUITOS ELECTRICOS DE CA</v>
      </c>
      <c r="B16" s="9"/>
      <c r="C16" s="9" t="str">
        <f>'REPORTE FINAL'!C16</f>
        <v>502B</v>
      </c>
      <c r="D16" s="9" t="str">
        <f>'REPORTE FINAL'!D16</f>
        <v>IEME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SISTEMAS ELECTRICOS DE POTENCIA</v>
      </c>
      <c r="B17" s="9"/>
      <c r="C17" s="9" t="str">
        <f>'REPORTE FINAL'!C17</f>
        <v>602U</v>
      </c>
      <c r="D17" s="9" t="str">
        <f>'REPORTE FINAL'!D17</f>
        <v>IEME</v>
      </c>
      <c r="E17" s="9">
        <f>'REPORTE FINAL'!E17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8" t="s">
        <v>29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3.15" x14ac:dyDescent="0.4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6">
        <v>4</v>
      </c>
      <c r="C8" s="36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43" t="s">
        <v>7</v>
      </c>
      <c r="J8" s="43"/>
      <c r="K8" s="43"/>
      <c r="L8" s="36" t="str">
        <f>'REPORTE FINAL'!L8</f>
        <v>SEPT 2023-ENE 2024</v>
      </c>
      <c r="M8" s="36"/>
      <c r="N8" s="36"/>
    </row>
    <row r="10" spans="1:14" ht="13.15" x14ac:dyDescent="0.4">
      <c r="A10" s="4" t="s">
        <v>8</v>
      </c>
      <c r="B10" s="36" t="str">
        <f>'REPORTE FINAL'!B10</f>
        <v>M.E. JORGE ADAN LUCHO CHIGO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9" t="s">
        <v>9</v>
      </c>
      <c r="B12" s="41" t="s">
        <v>10</v>
      </c>
      <c r="C12" s="41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.15" x14ac:dyDescent="0.35">
      <c r="A13" s="40"/>
      <c r="B13" s="42"/>
      <c r="C13" s="42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35">
      <c r="A14" s="9" t="str">
        <f>'REPORTE FINAL'!A14</f>
        <v>ELECTRONICA ANALOGICA</v>
      </c>
      <c r="B14" s="9"/>
      <c r="C14" s="9" t="str">
        <f>'REPORTE FINAL'!C14</f>
        <v>302A</v>
      </c>
      <c r="D14" s="9" t="str">
        <f>'REPORTE FINAL'!D14</f>
        <v>IEME</v>
      </c>
      <c r="E14" s="9">
        <f>'REPORTE FINAL'!E14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ELECTRONICA ANALOGICA</v>
      </c>
      <c r="B15" s="9"/>
      <c r="C15" s="9" t="str">
        <f>'REPORTE FINAL'!C15</f>
        <v>302B</v>
      </c>
      <c r="D15" s="9" t="str">
        <f>'REPORTE FINAL'!D15</f>
        <v>IEME</v>
      </c>
      <c r="E15" s="9">
        <f>'REPORTE FINAL'!E15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ANALISIS DE CIRCUITOS ELECTRICOS DE CA</v>
      </c>
      <c r="B16" s="9"/>
      <c r="C16" s="9" t="str">
        <f>'REPORTE FINAL'!C16</f>
        <v>502B</v>
      </c>
      <c r="D16" s="9" t="str">
        <f>'REPORTE FINAL'!D16</f>
        <v>IEME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35">
      <c r="A17" s="9" t="str">
        <f>'REPORTE FINAL'!A17</f>
        <v>SISTEMAS ELECTRICOS DE POTENCIA</v>
      </c>
      <c r="B17" s="9"/>
      <c r="C17" s="9" t="str">
        <f>'REPORTE FINAL'!C17</f>
        <v>602U</v>
      </c>
      <c r="D17" s="9" t="str">
        <f>'REPORTE FINAL'!D17</f>
        <v>IEME</v>
      </c>
      <c r="E17" s="9">
        <f>'REPORTE FINAL'!E17</f>
        <v>9</v>
      </c>
      <c r="F17" s="9"/>
      <c r="G17" s="9"/>
      <c r="H17" s="10">
        <f t="shared" si="0"/>
        <v>0</v>
      </c>
      <c r="I17" s="9">
        <f t="shared" si="1"/>
        <v>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5">
      <c r="A32" s="12"/>
    </row>
    <row r="33" spans="1:10" ht="13.15" x14ac:dyDescent="0.4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35">
      <c r="B34" s="35"/>
      <c r="C34" s="35"/>
      <c r="D34" s="35"/>
      <c r="G34" s="36"/>
      <c r="H34" s="36"/>
      <c r="I34" s="36"/>
      <c r="J34" s="36"/>
    </row>
    <row r="35" spans="1:10" hidden="1" x14ac:dyDescent="0.3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35"/>
    <row r="37" spans="1:10" ht="45" customHeight="1" x14ac:dyDescent="0.35">
      <c r="B37" s="29" t="str">
        <f>B10</f>
        <v>M.E. JORGE ADAN LUCHO CHIGO</v>
      </c>
      <c r="C37" s="29"/>
      <c r="D37" s="29"/>
      <c r="E37" s="13"/>
      <c r="F37" s="13"/>
      <c r="G37" s="29"/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2024-01-10T21:21:07Z</dcterms:modified>
  <cp:category/>
  <cp:contentStatus/>
</cp:coreProperties>
</file>