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SEMESTRE SEPTIEMBRE 2023 - ENERO 2024\"/>
    </mc:Choice>
  </mc:AlternateContent>
  <xr:revisionPtr revIDLastSave="0" documentId="13_ncr:1_{C0F6467F-439A-486A-9EEB-42481F629CE6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DESARROLLO HUMANO" sheetId="1" r:id="rId1"/>
    <sheet name="FUNDAMENTOS DE INVESTIGACION" sheetId="11" r:id="rId2"/>
    <sheet name="ECONOMIA EMPRESARIAL" sheetId="12" r:id="rId3"/>
    <sheet name="DESARROLLO SUSTENTABL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3" l="1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9" i="1"/>
  <c r="M57" i="3" l="1"/>
  <c r="M40" i="3"/>
  <c r="M55" i="12"/>
  <c r="M53" i="12"/>
  <c r="M56" i="12" s="1"/>
  <c r="Q25" i="12"/>
  <c r="M25" i="12"/>
  <c r="M58" i="11"/>
  <c r="M57" i="11"/>
  <c r="Q38" i="11"/>
  <c r="M38" i="11"/>
  <c r="Q38" i="1"/>
  <c r="M57" i="1"/>
  <c r="M56" i="1"/>
  <c r="M38" i="1"/>
  <c r="Q57" i="3"/>
  <c r="L57" i="3"/>
  <c r="L55" i="3"/>
  <c r="L58" i="3" s="1"/>
  <c r="Q40" i="3"/>
  <c r="Q55" i="3" s="1"/>
  <c r="Q58" i="3" s="1"/>
  <c r="L40" i="3"/>
  <c r="L57" i="11"/>
  <c r="L55" i="11"/>
  <c r="L58" i="11" s="1"/>
  <c r="L38" i="11"/>
  <c r="L55" i="12"/>
  <c r="L53" i="12"/>
  <c r="L56" i="12" s="1"/>
  <c r="L25" i="12"/>
  <c r="L57" i="1" l="1"/>
  <c r="L56" i="1"/>
  <c r="L38" i="1"/>
  <c r="K25" i="12"/>
  <c r="P55" i="3"/>
  <c r="P54" i="3"/>
  <c r="O54" i="3"/>
  <c r="O55" i="3" s="1"/>
  <c r="O56" i="3" s="1"/>
  <c r="N54" i="3"/>
  <c r="M54" i="3"/>
  <c r="P53" i="12"/>
  <c r="P52" i="12"/>
  <c r="O52" i="12"/>
  <c r="O53" i="12" s="1"/>
  <c r="O54" i="12" s="1"/>
  <c r="N52" i="12"/>
  <c r="O55" i="11"/>
  <c r="P54" i="11"/>
  <c r="O54" i="11"/>
  <c r="N54" i="11"/>
  <c r="N55" i="11" s="1"/>
  <c r="M54" i="11"/>
  <c r="P57" i="1"/>
  <c r="O57" i="1"/>
  <c r="N57" i="1"/>
  <c r="P56" i="1"/>
  <c r="O56" i="1"/>
  <c r="N56" i="1"/>
  <c r="P55" i="1"/>
  <c r="O55" i="1"/>
  <c r="N55" i="1"/>
  <c r="P54" i="1"/>
  <c r="O54" i="1"/>
  <c r="N54" i="1"/>
  <c r="K38" i="11"/>
  <c r="K40" i="3"/>
  <c r="K57" i="1"/>
  <c r="K56" i="1"/>
  <c r="K38" i="1"/>
  <c r="Q58" i="11"/>
  <c r="Q57" i="11"/>
  <c r="J58" i="11"/>
  <c r="J40" i="3"/>
  <c r="J25" i="12"/>
  <c r="J38" i="11"/>
  <c r="J38" i="1"/>
  <c r="Q56" i="12"/>
  <c r="J56" i="12"/>
  <c r="Q55" i="12"/>
  <c r="K53" i="12"/>
  <c r="K56" i="12" s="1"/>
  <c r="K55" i="12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J57" i="11"/>
  <c r="K55" i="11"/>
  <c r="K58" i="11" s="1"/>
  <c r="J55" i="11"/>
  <c r="K57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K55" i="3"/>
  <c r="J55" i="3"/>
  <c r="B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3" i="1"/>
  <c r="O53" i="1"/>
  <c r="P53" i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N56" i="3" l="1"/>
  <c r="P56" i="3"/>
  <c r="O57" i="3"/>
  <c r="O58" i="3" s="1"/>
  <c r="N55" i="3"/>
  <c r="N54" i="12"/>
  <c r="P54" i="12"/>
  <c r="P56" i="12" s="1"/>
  <c r="O55" i="12"/>
  <c r="O56" i="12" s="1"/>
  <c r="N53" i="12"/>
  <c r="P55" i="12"/>
  <c r="O57" i="11"/>
  <c r="O58" i="11" s="1"/>
  <c r="N56" i="11"/>
  <c r="N57" i="11" s="1"/>
  <c r="N58" i="11" s="1"/>
  <c r="P55" i="11"/>
  <c r="P58" i="11" s="1"/>
  <c r="O56" i="11"/>
  <c r="P56" i="11"/>
  <c r="P57" i="11"/>
  <c r="J57" i="3"/>
  <c r="J58" i="3"/>
  <c r="K57" i="3"/>
  <c r="K58" i="3"/>
  <c r="J57" i="1"/>
  <c r="J56" i="1"/>
  <c r="N57" i="3" l="1"/>
  <c r="N58" i="3" s="1"/>
  <c r="P57" i="3"/>
  <c r="P58" i="3" s="1"/>
  <c r="N55" i="12"/>
  <c r="N56" i="12" s="1"/>
</calcChain>
</file>

<file path=xl/sharedStrings.xml><?xml version="1.0" encoding="utf-8"?>
<sst xmlns="http://schemas.openxmlformats.org/spreadsheetml/2006/main" count="322" uniqueCount="244">
  <si>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</si>
  <si>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</si>
  <si>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</si>
  <si>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</si>
  <si>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</si>
  <si>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</si>
  <si>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</si>
  <si>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</si>
  <si>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</si>
  <si>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</si>
  <si>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</si>
  <si>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</si>
  <si>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</si>
  <si>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</si>
  <si>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</si>
  <si>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</si>
  <si>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</si>
  <si>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</si>
  <si>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</si>
  <si>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</si>
  <si>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</si>
  <si>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</si>
  <si>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</si>
  <si>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</si>
  <si>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</si>
  <si>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</si>
  <si>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t>DESARROLLO HUMANO</t>
  </si>
  <si>
    <t>107 -A</t>
  </si>
  <si>
    <t>SEPTIEMBRE 2023 - ENERO 2024</t>
  </si>
  <si>
    <t>DESARROLLO SUSTENTABLE</t>
  </si>
  <si>
    <t>707-A</t>
  </si>
  <si>
    <t>ECONOMIA EMPRESARIAL</t>
  </si>
  <si>
    <t>307-C</t>
  </si>
  <si>
    <t>FUNDAMENTOS DE INVESTIGACION</t>
  </si>
  <si>
    <t>107-B</t>
  </si>
  <si>
    <t xml:space="preserve">SEPTIEMBRE 2023 - ENERO 2024 </t>
  </si>
  <si>
    <r>
      <rPr>
        <sz val="8"/>
        <rFont val="Arial MT"/>
        <family val="2"/>
      </rPr>
      <t>231U0265</t>
    </r>
  </si>
  <si>
    <r>
      <rPr>
        <sz val="8"/>
        <rFont val="Arial MT"/>
        <family val="2"/>
      </rPr>
      <t>231U0267</t>
    </r>
  </si>
  <si>
    <r>
      <rPr>
        <sz val="8"/>
        <rFont val="Arial MT"/>
        <family val="2"/>
      </rPr>
      <t>231U0269</t>
    </r>
  </si>
  <si>
    <r>
      <rPr>
        <sz val="8"/>
        <rFont val="Arial MT"/>
        <family val="2"/>
      </rPr>
      <t>231U0273</t>
    </r>
  </si>
  <si>
    <r>
      <rPr>
        <sz val="8"/>
        <rFont val="Arial MT"/>
        <family val="2"/>
      </rPr>
      <t>231U0274</t>
    </r>
  </si>
  <si>
    <r>
      <rPr>
        <sz val="8"/>
        <rFont val="Arial MT"/>
        <family val="2"/>
      </rPr>
      <t>231U0278</t>
    </r>
  </si>
  <si>
    <r>
      <rPr>
        <sz val="8"/>
        <rFont val="Arial MT"/>
        <family val="2"/>
      </rPr>
      <t>231U0280</t>
    </r>
  </si>
  <si>
    <r>
      <rPr>
        <sz val="8"/>
        <rFont val="Arial MT"/>
        <family val="2"/>
      </rPr>
      <t>231U0281</t>
    </r>
  </si>
  <si>
    <r>
      <rPr>
        <sz val="8"/>
        <rFont val="Arial MT"/>
        <family val="2"/>
      </rPr>
      <t>231U0291</t>
    </r>
  </si>
  <si>
    <r>
      <rPr>
        <sz val="8"/>
        <rFont val="Arial MT"/>
        <family val="2"/>
      </rPr>
      <t>231U0292</t>
    </r>
  </si>
  <si>
    <r>
      <rPr>
        <sz val="8"/>
        <rFont val="Arial MT"/>
        <family val="2"/>
      </rPr>
      <t>221U0852</t>
    </r>
  </si>
  <si>
    <r>
      <rPr>
        <sz val="8"/>
        <rFont val="Arial MT"/>
        <family val="2"/>
      </rPr>
      <t>231U0299</t>
    </r>
  </si>
  <si>
    <r>
      <rPr>
        <sz val="8"/>
        <rFont val="Arial MT"/>
        <family val="2"/>
      </rPr>
      <t>231U0301</t>
    </r>
  </si>
  <si>
    <r>
      <rPr>
        <sz val="8"/>
        <rFont val="Arial MT"/>
        <family val="2"/>
      </rPr>
      <t>231U0302</t>
    </r>
  </si>
  <si>
    <r>
      <rPr>
        <sz val="8"/>
        <rFont val="Arial MT"/>
        <family val="2"/>
      </rPr>
      <t>231U0307</t>
    </r>
  </si>
  <si>
    <r>
      <rPr>
        <sz val="8"/>
        <rFont val="Arial MT"/>
        <family val="2"/>
      </rPr>
      <t>231U0387</t>
    </r>
  </si>
  <si>
    <r>
      <rPr>
        <sz val="8"/>
        <rFont val="Arial MT"/>
        <family val="2"/>
      </rPr>
      <t>231U0170</t>
    </r>
  </si>
  <si>
    <r>
      <rPr>
        <sz val="8"/>
        <rFont val="Arial MT"/>
        <family val="2"/>
      </rPr>
      <t>231U0310</t>
    </r>
  </si>
  <si>
    <r>
      <rPr>
        <sz val="8"/>
        <rFont val="Arial MT"/>
        <family val="2"/>
      </rPr>
      <t>231U0631</t>
    </r>
  </si>
  <si>
    <r>
      <rPr>
        <sz val="8"/>
        <rFont val="Arial MT"/>
        <family val="2"/>
      </rPr>
      <t>231U0651</t>
    </r>
  </si>
  <si>
    <r>
      <rPr>
        <sz val="8"/>
        <rFont val="Arial MT"/>
        <family val="2"/>
      </rPr>
      <t>231U0665</t>
    </r>
  </si>
  <si>
    <r>
      <rPr>
        <sz val="8"/>
        <rFont val="Arial MT"/>
        <family val="2"/>
      </rPr>
      <t>231U0316</t>
    </r>
  </si>
  <si>
    <r>
      <rPr>
        <sz val="8"/>
        <rFont val="Arial MT"/>
        <family val="2"/>
      </rPr>
      <t>231U0669</t>
    </r>
  </si>
  <si>
    <r>
      <rPr>
        <sz val="8"/>
        <rFont val="Arial MT"/>
        <family val="2"/>
      </rPr>
      <t>231U0320</t>
    </r>
  </si>
  <si>
    <r>
      <rPr>
        <sz val="8"/>
        <rFont val="Arial MT"/>
        <family val="2"/>
      </rPr>
      <t>231U0321</t>
    </r>
  </si>
  <si>
    <r>
      <rPr>
        <sz val="8"/>
        <rFont val="Arial MT"/>
        <family val="2"/>
      </rPr>
      <t>231U0323</t>
    </r>
  </si>
  <si>
    <r>
      <rPr>
        <sz val="8"/>
        <rFont val="Arial MT"/>
        <family val="2"/>
      </rPr>
      <t>231U0325</t>
    </r>
  </si>
  <si>
    <r>
      <rPr>
        <sz val="8"/>
        <rFont val="Arial MT"/>
        <family val="2"/>
      </rPr>
      <t>231U0328</t>
    </r>
  </si>
  <si>
    <r>
      <rPr>
        <sz val="8"/>
        <rFont val="Arial MT"/>
        <family val="2"/>
      </rPr>
      <t>231U0619</t>
    </r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</si>
  <si>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</si>
  <si>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</si>
  <si>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r>
      <rPr>
        <sz val="8"/>
        <rFont val="Arial MT"/>
        <family val="2"/>
      </rPr>
      <t>BALDERAS AMADOR GABRIELA DE LOS ANGELES</t>
    </r>
  </si>
  <si>
    <r>
      <rPr>
        <sz val="8"/>
        <rFont val="Arial MT"/>
        <family val="2"/>
      </rPr>
      <t>CAMPOS ALVAREZ ANA LIZBETH</t>
    </r>
  </si>
  <si>
    <r>
      <rPr>
        <sz val="8"/>
        <rFont val="Arial MT"/>
        <family val="2"/>
      </rPr>
      <t>CASTILLO GONZALEZ VALERIA</t>
    </r>
  </si>
  <si>
    <r>
      <rPr>
        <sz val="8"/>
        <rFont val="Arial MT"/>
        <family val="2"/>
      </rPr>
      <t>CHIGUIL ALVARO JUAN ALBERTO</t>
    </r>
  </si>
  <si>
    <r>
      <rPr>
        <sz val="8"/>
        <rFont val="Arial MT"/>
        <family val="2"/>
      </rPr>
      <t>COBAXIN GONZALEZ ABRIL</t>
    </r>
  </si>
  <si>
    <r>
      <rPr>
        <sz val="8"/>
        <rFont val="Arial MT"/>
        <family val="2"/>
      </rPr>
      <t>COYOLT ZACARIAS DANA MICHELLE</t>
    </r>
  </si>
  <si>
    <r>
      <rPr>
        <sz val="8"/>
        <rFont val="Arial MT"/>
        <family val="2"/>
      </rPr>
      <t>GOMEZ CARRASCO LUZ NOEMI</t>
    </r>
  </si>
  <si>
    <r>
      <rPr>
        <sz val="8"/>
        <rFont val="Arial MT"/>
        <family val="2"/>
      </rPr>
      <t>GOMEZ NOLASCO MORELVI IRASEMA</t>
    </r>
  </si>
  <si>
    <r>
      <rPr>
        <sz val="8"/>
        <rFont val="Arial MT"/>
        <family val="2"/>
      </rPr>
      <t>HERNANDEZ BURGOS JORGE</t>
    </r>
  </si>
  <si>
    <r>
      <rPr>
        <sz val="8"/>
        <rFont val="Arial MT"/>
        <family val="2"/>
      </rPr>
      <t>LINAREZ UTRERA SEBASTIÁN</t>
    </r>
  </si>
  <si>
    <r>
      <rPr>
        <sz val="8"/>
        <rFont val="Arial MT"/>
        <family val="2"/>
      </rPr>
      <t>LÓPEZ CENO LUIS IGNACIO</t>
    </r>
  </si>
  <si>
    <r>
      <rPr>
        <sz val="8"/>
        <rFont val="Arial MT"/>
        <family val="2"/>
      </rPr>
      <t>MALAGA CAGAL MARIANA MONSERRAT</t>
    </r>
  </si>
  <si>
    <r>
      <rPr>
        <sz val="8"/>
        <rFont val="Arial MT"/>
        <family val="2"/>
      </rPr>
      <t>MENDEZ ESPEJO MANUEL EDUARDO</t>
    </r>
  </si>
  <si>
    <r>
      <rPr>
        <sz val="8"/>
        <rFont val="Arial MT"/>
        <family val="2"/>
      </rPr>
      <t>MOLINA MENDOZA ANDRES GAMALIEL</t>
    </r>
  </si>
  <si>
    <r>
      <rPr>
        <sz val="8"/>
        <rFont val="Arial MT"/>
        <family val="2"/>
      </rPr>
      <t>MORALES BELLI CITLALI YARAZETH</t>
    </r>
  </si>
  <si>
    <r>
      <rPr>
        <sz val="8"/>
        <rFont val="Arial MT"/>
        <family val="2"/>
      </rPr>
      <t>MOTO COBAXIN JORGE FRANCISCO</t>
    </r>
  </si>
  <si>
    <r>
      <rPr>
        <sz val="8"/>
        <rFont val="Arial MT"/>
        <family val="2"/>
      </rPr>
      <t>ORTEGA CADENA GERVACIO</t>
    </r>
  </si>
  <si>
    <r>
      <rPr>
        <sz val="8"/>
        <rFont val="Arial MT"/>
        <family val="2"/>
      </rPr>
      <t>PACHECO ANTEMATE HIROMI ISABEL</t>
    </r>
  </si>
  <si>
    <r>
      <rPr>
        <sz val="8"/>
        <rFont val="Arial MT"/>
        <family val="2"/>
      </rPr>
      <t>PEREZ PEREYRA ANGEL DANIEL</t>
    </r>
  </si>
  <si>
    <r>
      <rPr>
        <sz val="8"/>
        <rFont val="Arial MT"/>
        <family val="2"/>
      </rPr>
      <t>RAMÍREZ VENTURA ÁNGELES JANNETH</t>
    </r>
  </si>
  <si>
    <r>
      <rPr>
        <sz val="8"/>
        <rFont val="Arial MT"/>
        <family val="2"/>
      </rPr>
      <t>SERRANO LOPEZ ESTEFANIA</t>
    </r>
  </si>
  <si>
    <r>
      <rPr>
        <sz val="8"/>
        <rFont val="Arial MT"/>
        <family val="2"/>
      </rPr>
      <t>SUAREZ PEREZ ALINNE CONCEPCIÓN</t>
    </r>
  </si>
  <si>
    <r>
      <rPr>
        <sz val="8"/>
        <rFont val="Arial MT"/>
        <family val="2"/>
      </rPr>
      <t>TORRES MONTIEL ABRIL</t>
    </r>
  </si>
  <si>
    <r>
      <rPr>
        <sz val="8"/>
        <rFont val="Arial MT"/>
        <family val="2"/>
      </rPr>
      <t>TOTO HERNÁNDEZ MANUEL ANTONIO</t>
    </r>
  </si>
  <si>
    <r>
      <rPr>
        <sz val="8"/>
        <rFont val="Arial MT"/>
        <family val="2"/>
      </rPr>
      <t>VELASCO QUINO JUAN DAVID</t>
    </r>
  </si>
  <si>
    <r>
      <rPr>
        <sz val="8"/>
        <rFont val="Arial MT"/>
        <family val="2"/>
      </rPr>
      <t>VILLAFUERTE CONCHI CRISTAL ALEXANDRA</t>
    </r>
  </si>
  <si>
    <r>
      <rPr>
        <sz val="8"/>
        <rFont val="Arial MT"/>
        <family val="2"/>
      </rPr>
      <t>ZUÑIGA FLORES FERNANDO</t>
    </r>
  </si>
  <si>
    <r>
      <rPr>
        <sz val="8"/>
        <rFont val="Arial MT"/>
        <family val="2"/>
      </rPr>
      <t>221U0418</t>
    </r>
  </si>
  <si>
    <r>
      <rPr>
        <sz val="8"/>
        <rFont val="Arial MT"/>
        <family val="2"/>
      </rPr>
      <t>221U0422</t>
    </r>
  </si>
  <si>
    <r>
      <rPr>
        <sz val="8"/>
        <rFont val="Arial MT"/>
        <family val="2"/>
      </rPr>
      <t>221U0431</t>
    </r>
  </si>
  <si>
    <r>
      <rPr>
        <sz val="8"/>
        <rFont val="Arial MT"/>
        <family val="2"/>
      </rPr>
      <t>221U0439</t>
    </r>
  </si>
  <si>
    <r>
      <rPr>
        <sz val="8"/>
        <rFont val="Arial MT"/>
        <family val="2"/>
      </rPr>
      <t>221U0491</t>
    </r>
  </si>
  <si>
    <r>
      <rPr>
        <sz val="8"/>
        <rFont val="Arial MT"/>
        <family val="2"/>
      </rPr>
      <t>221U0451</t>
    </r>
  </si>
  <si>
    <r>
      <rPr>
        <sz val="8"/>
        <rFont val="Arial MT"/>
        <family val="2"/>
      </rPr>
      <t>221U0453</t>
    </r>
  </si>
  <si>
    <r>
      <rPr>
        <sz val="8"/>
        <rFont val="Arial MT"/>
        <family val="2"/>
      </rPr>
      <t>221U0457</t>
    </r>
  </si>
  <si>
    <r>
      <rPr>
        <sz val="8"/>
        <rFont val="Arial MT"/>
        <family val="2"/>
      </rPr>
      <t>221U0229</t>
    </r>
  </si>
  <si>
    <r>
      <rPr>
        <sz val="8"/>
        <rFont val="Arial MT"/>
        <family val="2"/>
      </rPr>
      <t>221U0462</t>
    </r>
  </si>
  <si>
    <r>
      <rPr>
        <sz val="8"/>
        <rFont val="Arial MT"/>
        <family val="2"/>
      </rPr>
      <t>221U0466</t>
    </r>
  </si>
  <si>
    <r>
      <rPr>
        <sz val="8"/>
        <rFont val="Arial MT"/>
        <family val="2"/>
      </rPr>
      <t>221U0467</t>
    </r>
  </si>
  <si>
    <r>
      <rPr>
        <sz val="8"/>
        <rFont val="Arial MT"/>
        <family val="2"/>
      </rPr>
      <t>221U0469</t>
    </r>
  </si>
  <si>
    <r>
      <rPr>
        <sz val="8"/>
        <rFont val="Arial MT"/>
        <family val="2"/>
      </rPr>
      <t>221U0470</t>
    </r>
  </si>
  <si>
    <r>
      <rPr>
        <sz val="8"/>
        <rFont val="Arial MT"/>
        <family val="2"/>
      </rPr>
      <t>221U0472</t>
    </r>
  </si>
  <si>
    <r>
      <rPr>
        <sz val="8"/>
        <rFont val="Arial MT"/>
        <family val="2"/>
      </rPr>
      <t>221U0482</t>
    </r>
  </si>
  <si>
    <r>
      <rPr>
        <sz val="8"/>
        <rFont val="Arial MT"/>
        <family val="2"/>
      </rPr>
      <t>BARRIENTOS COTA JESSICA SARAHI</t>
    </r>
  </si>
  <si>
    <r>
      <rPr>
        <sz val="8"/>
        <rFont val="Arial MT"/>
        <family val="2"/>
      </rPr>
      <t>BUENO VILLEGAS RAFAEL</t>
    </r>
  </si>
  <si>
    <r>
      <rPr>
        <sz val="8"/>
        <rFont val="Arial MT"/>
        <family val="2"/>
      </rPr>
      <t>CHIGO REYES DAVID</t>
    </r>
  </si>
  <si>
    <r>
      <rPr>
        <sz val="8"/>
        <rFont val="Arial MT"/>
        <family val="2"/>
      </rPr>
      <t>CORTES TAXILAGA MARITZA</t>
    </r>
  </si>
  <si>
    <r>
      <rPr>
        <sz val="8"/>
        <rFont val="Arial MT"/>
        <family val="2"/>
      </rPr>
      <t>CORTES VILLEGAS VICTOR MANUEL</t>
    </r>
  </si>
  <si>
    <r>
      <rPr>
        <sz val="8"/>
        <rFont val="Arial MT"/>
        <family val="2"/>
      </rPr>
      <t>HERNÁNDEZ ARRES MARY JOSE</t>
    </r>
  </si>
  <si>
    <r>
      <rPr>
        <sz val="8"/>
        <rFont val="Arial MT"/>
        <family val="2"/>
      </rPr>
      <t>IXTEPAN BUSTAMANTE JORGE LUIS</t>
    </r>
  </si>
  <si>
    <r>
      <rPr>
        <sz val="8"/>
        <rFont val="Arial MT"/>
        <family val="2"/>
      </rPr>
      <t>MARTINEZ ASCAÑO KARLA MARIAM</t>
    </r>
  </si>
  <si>
    <r>
      <rPr>
        <sz val="8"/>
        <rFont val="Arial MT"/>
        <family val="2"/>
      </rPr>
      <t>MUÑOZ DELGADO DANNA ELIDETH</t>
    </r>
  </si>
  <si>
    <r>
      <rPr>
        <sz val="8"/>
        <rFont val="Arial MT"/>
        <family val="2"/>
      </rPr>
      <t>OLIN PEREZ JANITZZI JANNET</t>
    </r>
  </si>
  <si>
    <r>
      <rPr>
        <sz val="8"/>
        <rFont val="Arial MT"/>
        <family val="2"/>
      </rPr>
      <t>PRETELIN FONSECA JOSE GUILLERMO</t>
    </r>
  </si>
  <si>
    <r>
      <rPr>
        <sz val="8"/>
        <rFont val="Arial MT"/>
        <family val="2"/>
      </rPr>
      <t>ROMERO GUTIÉRREZ NAOMI ALEXANDRA</t>
    </r>
  </si>
  <si>
    <r>
      <rPr>
        <sz val="8"/>
        <rFont val="Arial MT"/>
        <family val="2"/>
      </rPr>
      <t>SAN GABRIEL ANTELE KENIA ALEJANDRA</t>
    </r>
  </si>
  <si>
    <r>
      <rPr>
        <sz val="8"/>
        <rFont val="Arial MT"/>
        <family val="2"/>
      </rPr>
      <t>SANTOS TEMICH VICTORIANO</t>
    </r>
  </si>
  <si>
    <r>
      <rPr>
        <sz val="8"/>
        <rFont val="Arial MT"/>
        <family val="2"/>
      </rPr>
      <t>SUAREZ LINARES LINDA GUADALUPE</t>
    </r>
  </si>
  <si>
    <r>
      <rPr>
        <sz val="8"/>
        <rFont val="Arial MT"/>
        <family val="2"/>
      </rPr>
      <t>VELASCO TEOBA JAZMIN</t>
    </r>
  </si>
  <si>
    <r>
      <rPr>
        <sz val="8"/>
        <rFont val="Arial MT"/>
        <family val="2"/>
      </rPr>
      <t>231U0262</t>
    </r>
  </si>
  <si>
    <r>
      <rPr>
        <sz val="8"/>
        <rFont val="Arial MT"/>
        <family val="2"/>
      </rPr>
      <t>231U0263</t>
    </r>
  </si>
  <si>
    <r>
      <rPr>
        <sz val="8"/>
        <rFont val="Arial MT"/>
        <family val="2"/>
      </rPr>
      <t>231U0264</t>
    </r>
  </si>
  <si>
    <r>
      <rPr>
        <sz val="8"/>
        <rFont val="Arial MT"/>
        <family val="2"/>
      </rPr>
      <t>231U0011</t>
    </r>
  </si>
  <si>
    <r>
      <rPr>
        <sz val="8"/>
        <rFont val="Arial MT"/>
        <family val="2"/>
      </rPr>
      <t>231U0270</t>
    </r>
  </si>
  <si>
    <r>
      <rPr>
        <sz val="8"/>
        <rFont val="Arial MT"/>
        <family val="2"/>
      </rPr>
      <t>231U0275</t>
    </r>
  </si>
  <si>
    <r>
      <rPr>
        <sz val="8"/>
        <rFont val="Arial MT"/>
        <family val="2"/>
      </rPr>
      <t>231U0277</t>
    </r>
  </si>
  <si>
    <r>
      <rPr>
        <sz val="8"/>
        <rFont val="Arial MT"/>
        <family val="2"/>
      </rPr>
      <t>231U0629</t>
    </r>
  </si>
  <si>
    <r>
      <rPr>
        <sz val="8"/>
        <rFont val="Arial MT"/>
        <family val="2"/>
      </rPr>
      <t>231U0283</t>
    </r>
  </si>
  <si>
    <r>
      <rPr>
        <sz val="8"/>
        <rFont val="Arial MT"/>
        <family val="2"/>
      </rPr>
      <t>231U0284</t>
    </r>
  </si>
  <si>
    <r>
      <rPr>
        <sz val="8"/>
        <rFont val="Arial MT"/>
        <family val="2"/>
      </rPr>
      <t>231U0285</t>
    </r>
  </si>
  <si>
    <r>
      <rPr>
        <sz val="8"/>
        <rFont val="Arial MT"/>
        <family val="2"/>
      </rPr>
      <t>231U0286</t>
    </r>
  </si>
  <si>
    <r>
      <rPr>
        <sz val="8"/>
        <rFont val="Arial MT"/>
        <family val="2"/>
      </rPr>
      <t>231U0287</t>
    </r>
  </si>
  <si>
    <r>
      <rPr>
        <sz val="8"/>
        <rFont val="Arial MT"/>
        <family val="2"/>
      </rPr>
      <t>231U0289</t>
    </r>
  </si>
  <si>
    <r>
      <rPr>
        <sz val="8"/>
        <rFont val="Arial MT"/>
        <family val="2"/>
      </rPr>
      <t>231U0297</t>
    </r>
  </si>
  <si>
    <r>
      <rPr>
        <sz val="8"/>
        <rFont val="Arial MT"/>
        <family val="2"/>
      </rPr>
      <t>231U0637</t>
    </r>
  </si>
  <si>
    <r>
      <rPr>
        <sz val="8"/>
        <rFont val="Arial MT"/>
        <family val="2"/>
      </rPr>
      <t>231U0298</t>
    </r>
  </si>
  <si>
    <r>
      <rPr>
        <sz val="8"/>
        <rFont val="Arial MT"/>
        <family val="2"/>
      </rPr>
      <t>211U0405</t>
    </r>
  </si>
  <si>
    <r>
      <rPr>
        <sz val="8"/>
        <rFont val="Arial MT"/>
        <family val="2"/>
      </rPr>
      <t>231U0306</t>
    </r>
  </si>
  <si>
    <r>
      <rPr>
        <sz val="8"/>
        <rFont val="Arial MT"/>
        <family val="2"/>
      </rPr>
      <t>231U0313</t>
    </r>
  </si>
  <si>
    <r>
      <rPr>
        <sz val="8"/>
        <rFont val="Arial MT"/>
        <family val="2"/>
      </rPr>
      <t>231U0315</t>
    </r>
  </si>
  <si>
    <r>
      <rPr>
        <sz val="8"/>
        <rFont val="Arial MT"/>
        <family val="2"/>
      </rPr>
      <t>231U0317</t>
    </r>
  </si>
  <si>
    <r>
      <rPr>
        <sz val="8"/>
        <rFont val="Arial MT"/>
        <family val="2"/>
      </rPr>
      <t>231U0318</t>
    </r>
  </si>
  <si>
    <r>
      <rPr>
        <sz val="8"/>
        <rFont val="Arial MT"/>
        <family val="2"/>
      </rPr>
      <t>231U0322</t>
    </r>
  </si>
  <si>
    <r>
      <rPr>
        <sz val="8"/>
        <rFont val="Arial MT"/>
        <family val="2"/>
      </rPr>
      <t>231U0324</t>
    </r>
  </si>
  <si>
    <r>
      <rPr>
        <sz val="8"/>
        <rFont val="Arial MT"/>
        <family val="2"/>
      </rPr>
      <t>221U0479</t>
    </r>
  </si>
  <si>
    <r>
      <rPr>
        <sz val="8"/>
        <rFont val="Arial MT"/>
        <family val="2"/>
      </rPr>
      <t>231U0327</t>
    </r>
  </si>
  <si>
    <r>
      <rPr>
        <sz val="8"/>
        <rFont val="Arial MT"/>
        <family val="2"/>
      </rPr>
      <t>231U0666</t>
    </r>
  </si>
  <si>
    <r>
      <rPr>
        <sz val="8"/>
        <rFont val="Arial MT"/>
        <family val="2"/>
      </rPr>
      <t>AGUILERA XALA STUARDO</t>
    </r>
  </si>
  <si>
    <r>
      <rPr>
        <sz val="8"/>
        <rFont val="Arial MT"/>
        <family val="2"/>
      </rPr>
      <t>AGUIRRE ALDANA ALONDRA IVETH</t>
    </r>
  </si>
  <si>
    <r>
      <rPr>
        <sz val="8"/>
        <rFont val="Arial MT"/>
        <family val="2"/>
      </rPr>
      <t>ALANIZ RODRIGUEZ MILAGROS MONTSERRAT</t>
    </r>
  </si>
  <si>
    <r>
      <rPr>
        <sz val="8"/>
        <rFont val="Arial MT"/>
        <family val="2"/>
      </rPr>
      <t>ANTEMATE CHAGALA UZIEL</t>
    </r>
  </si>
  <si>
    <r>
      <rPr>
        <sz val="8"/>
        <rFont val="Arial MT"/>
        <family val="2"/>
      </rPr>
      <t>BALDERAS LÓPEZ SANTIAGO</t>
    </r>
  </si>
  <si>
    <r>
      <rPr>
        <sz val="8"/>
        <rFont val="Arial MT"/>
        <family val="2"/>
      </rPr>
      <t>CASTILLO MARTINEZ CHRISTIAN ALEJANDRO</t>
    </r>
  </si>
  <si>
    <r>
      <rPr>
        <sz val="8"/>
        <rFont val="Arial MT"/>
        <family val="2"/>
      </rPr>
      <t>CHAGALA MARTINEZ IRIS LIZETH</t>
    </r>
  </si>
  <si>
    <r>
      <rPr>
        <sz val="8"/>
        <rFont val="Arial MT"/>
        <family val="2"/>
      </rPr>
      <t>COBAXIN QUINO JENNIFER GUADALUPE</t>
    </r>
  </si>
  <si>
    <r>
      <rPr>
        <sz val="8"/>
        <rFont val="Arial MT"/>
        <family val="2"/>
      </rPr>
      <t>DIAZ DEL CASTILLO PANAMA VILMA</t>
    </r>
  </si>
  <si>
    <r>
      <rPr>
        <sz val="8"/>
        <rFont val="Arial MT"/>
        <family val="2"/>
      </rPr>
      <t>DOMÍNGUEZ ACOSTA GABINO</t>
    </r>
  </si>
  <si>
    <r>
      <rPr>
        <sz val="8"/>
        <rFont val="Arial MT"/>
        <family val="2"/>
      </rPr>
      <t>FARARONI FLORES FATIMA ESMERALDA</t>
    </r>
  </si>
  <si>
    <r>
      <rPr>
        <sz val="8"/>
        <rFont val="Arial MT"/>
        <family val="2"/>
      </rPr>
      <t>FERMAN MUÑOZ JORGE ENRIQUE</t>
    </r>
  </si>
  <si>
    <r>
      <rPr>
        <sz val="8"/>
        <rFont val="Arial MT"/>
        <family val="2"/>
      </rPr>
      <t>FIGUEROA REYES REYLI MOISES</t>
    </r>
  </si>
  <si>
    <r>
      <rPr>
        <sz val="8"/>
        <rFont val="Arial MT"/>
        <family val="2"/>
      </rPr>
      <t>FONSECA BUSTAMANTE JOSEPH KARIM</t>
    </r>
  </si>
  <si>
    <r>
      <rPr>
        <sz val="8"/>
        <rFont val="Arial MT"/>
        <family val="2"/>
      </rPr>
      <t>LARA ARBEA MARY JOSE</t>
    </r>
  </si>
  <si>
    <r>
      <rPr>
        <sz val="8"/>
        <rFont val="Arial MT"/>
        <family val="2"/>
      </rPr>
      <t>LIMON MARTINEZ LUIS ALEJANDRO</t>
    </r>
  </si>
  <si>
    <r>
      <rPr>
        <sz val="8"/>
        <rFont val="Arial MT"/>
        <family val="2"/>
      </rPr>
      <t>LINARES BELTRÁN BELINDA</t>
    </r>
  </si>
  <si>
    <r>
      <rPr>
        <sz val="8"/>
        <rFont val="Arial MT"/>
        <family val="2"/>
      </rPr>
      <t>LOPEZ BENITES DAMARIS</t>
    </r>
  </si>
  <si>
    <r>
      <rPr>
        <sz val="8"/>
        <rFont val="Arial MT"/>
        <family val="2"/>
      </rPr>
      <t>MATABUENA CHAGALA KARELY</t>
    </r>
  </si>
  <si>
    <r>
      <rPr>
        <sz val="8"/>
        <rFont val="Arial MT"/>
        <family val="2"/>
      </rPr>
      <t>POLITO OLIN DARIAN DE JESÚS</t>
    </r>
  </si>
  <si>
    <r>
      <rPr>
        <sz val="8"/>
        <rFont val="Arial MT"/>
        <family val="2"/>
      </rPr>
      <t>RAMIREZ QUIRINO ALEJANDRO DE JESUS</t>
    </r>
  </si>
  <si>
    <r>
      <rPr>
        <sz val="8"/>
        <rFont val="Arial MT"/>
        <family val="2"/>
      </rPr>
      <t>REYES DIAZ MARYURI ITZEL</t>
    </r>
  </si>
  <si>
    <r>
      <rPr>
        <sz val="8"/>
        <rFont val="Arial MT"/>
        <family val="2"/>
      </rPr>
      <t>RODRIGUEZ REYES VALERIA</t>
    </r>
  </si>
  <si>
    <r>
      <rPr>
        <sz val="8"/>
        <rFont val="Arial MT"/>
        <family val="2"/>
      </rPr>
      <t>TOTO BAUTISTA YESENIA</t>
    </r>
  </si>
  <si>
    <r>
      <rPr>
        <sz val="8"/>
        <rFont val="Arial MT"/>
        <family val="2"/>
      </rPr>
      <t>TRICHE HIPOLITO JOSELIN DEL CARMEN</t>
    </r>
  </si>
  <si>
    <r>
      <rPr>
        <sz val="8"/>
        <rFont val="Arial MT"/>
        <family val="2"/>
      </rPr>
      <t>VARA GARCIA ADOLFO</t>
    </r>
  </si>
  <si>
    <r>
      <rPr>
        <sz val="8"/>
        <rFont val="Arial MT"/>
        <family val="2"/>
      </rPr>
      <t>VELAZCO PUCHETA OSMAR DE JESUS</t>
    </r>
  </si>
  <si>
    <t>ZARCO TENORIO WILLIAMS</t>
  </si>
  <si>
    <r>
      <rPr>
        <sz val="8"/>
        <rFont val="Arial MT"/>
        <family val="2"/>
      </rPr>
      <t>201U0184</t>
    </r>
  </si>
  <si>
    <r>
      <rPr>
        <sz val="8"/>
        <rFont val="Arial MT"/>
        <family val="2"/>
      </rPr>
      <t>201U0185</t>
    </r>
  </si>
  <si>
    <r>
      <rPr>
        <sz val="8"/>
        <rFont val="Arial MT"/>
        <family val="2"/>
      </rPr>
      <t>201U0186</t>
    </r>
  </si>
  <si>
    <r>
      <rPr>
        <sz val="8"/>
        <rFont val="Arial MT"/>
        <family val="2"/>
      </rPr>
      <t>201U0187</t>
    </r>
  </si>
  <si>
    <r>
      <rPr>
        <sz val="8"/>
        <rFont val="Arial MT"/>
        <family val="2"/>
      </rPr>
      <t>201U0188</t>
    </r>
  </si>
  <si>
    <r>
      <rPr>
        <sz val="8"/>
        <rFont val="Arial MT"/>
        <family val="2"/>
      </rPr>
      <t>201U0412</t>
    </r>
  </si>
  <si>
    <r>
      <rPr>
        <sz val="8"/>
        <rFont val="Arial MT"/>
        <family val="2"/>
      </rPr>
      <t>201U0189</t>
    </r>
  </si>
  <si>
    <r>
      <rPr>
        <sz val="8"/>
        <rFont val="Arial MT"/>
        <family val="2"/>
      </rPr>
      <t>201U0191</t>
    </r>
  </si>
  <si>
    <r>
      <rPr>
        <sz val="8"/>
        <rFont val="Arial MT"/>
        <family val="2"/>
      </rPr>
      <t>201U0193</t>
    </r>
  </si>
  <si>
    <r>
      <rPr>
        <sz val="8"/>
        <rFont val="Arial MT"/>
        <family val="2"/>
      </rPr>
      <t>201U0196</t>
    </r>
  </si>
  <si>
    <r>
      <rPr>
        <sz val="8"/>
        <rFont val="Arial MT"/>
        <family val="2"/>
      </rPr>
      <t>201U0445</t>
    </r>
  </si>
  <si>
    <r>
      <rPr>
        <sz val="8"/>
        <rFont val="Arial MT"/>
        <family val="2"/>
      </rPr>
      <t>201U0198</t>
    </r>
  </si>
  <si>
    <r>
      <rPr>
        <sz val="8"/>
        <rFont val="Arial MT"/>
        <family val="2"/>
      </rPr>
      <t>201U0483</t>
    </r>
  </si>
  <si>
    <r>
      <rPr>
        <sz val="8"/>
        <rFont val="Arial MT"/>
        <family val="2"/>
      </rPr>
      <t>201U0200</t>
    </r>
  </si>
  <si>
    <r>
      <rPr>
        <sz val="8"/>
        <rFont val="Arial MT"/>
        <family val="2"/>
      </rPr>
      <t>201U0201</t>
    </r>
  </si>
  <si>
    <r>
      <rPr>
        <sz val="8"/>
        <rFont val="Arial MT"/>
        <family val="2"/>
      </rPr>
      <t>201U0202</t>
    </r>
  </si>
  <si>
    <r>
      <rPr>
        <sz val="8"/>
        <rFont val="Arial MT"/>
        <family val="2"/>
      </rPr>
      <t>201U0205</t>
    </r>
  </si>
  <si>
    <r>
      <rPr>
        <sz val="8"/>
        <rFont val="Arial MT"/>
        <family val="2"/>
      </rPr>
      <t>201U0206</t>
    </r>
  </si>
  <si>
    <r>
      <rPr>
        <sz val="8"/>
        <rFont val="Arial MT"/>
        <family val="2"/>
      </rPr>
      <t>201U0207</t>
    </r>
  </si>
  <si>
    <r>
      <rPr>
        <sz val="8"/>
        <rFont val="Arial MT"/>
        <family val="2"/>
      </rPr>
      <t>201U0209</t>
    </r>
  </si>
  <si>
    <r>
      <rPr>
        <sz val="8"/>
        <rFont val="Arial MT"/>
        <family val="2"/>
      </rPr>
      <t>201U0210</t>
    </r>
  </si>
  <si>
    <r>
      <rPr>
        <sz val="8"/>
        <rFont val="Arial MT"/>
        <family val="2"/>
      </rPr>
      <t>201U0211</t>
    </r>
  </si>
  <si>
    <r>
      <rPr>
        <sz val="8"/>
        <rFont val="Arial MT"/>
        <family val="2"/>
      </rPr>
      <t>201U0212</t>
    </r>
  </si>
  <si>
    <r>
      <rPr>
        <sz val="8"/>
        <rFont val="Arial MT"/>
        <family val="2"/>
      </rPr>
      <t>191U0368</t>
    </r>
  </si>
  <si>
    <r>
      <rPr>
        <sz val="8"/>
        <rFont val="Arial MT"/>
        <family val="2"/>
      </rPr>
      <t>201U0214</t>
    </r>
  </si>
  <si>
    <r>
      <rPr>
        <sz val="8"/>
        <rFont val="Arial MT"/>
        <family val="2"/>
      </rPr>
      <t>201U0215</t>
    </r>
  </si>
  <si>
    <r>
      <rPr>
        <sz val="8"/>
        <rFont val="Arial MT"/>
        <family val="2"/>
      </rPr>
      <t>201U0417</t>
    </r>
  </si>
  <si>
    <r>
      <rPr>
        <sz val="8"/>
        <rFont val="Arial MT"/>
        <family val="2"/>
      </rPr>
      <t>201U0216</t>
    </r>
  </si>
  <si>
    <r>
      <rPr>
        <sz val="8"/>
        <rFont val="Arial MT"/>
        <family val="2"/>
      </rPr>
      <t>201U0217</t>
    </r>
  </si>
  <si>
    <r>
      <rPr>
        <sz val="8"/>
        <rFont val="Arial MT"/>
        <family val="2"/>
      </rPr>
      <t>201U0218</t>
    </r>
  </si>
  <si>
    <r>
      <rPr>
        <sz val="8"/>
        <rFont val="Arial MT"/>
        <family val="2"/>
      </rPr>
      <t>201U0220</t>
    </r>
  </si>
  <si>
    <r>
      <rPr>
        <sz val="8"/>
        <rFont val="Arial MT"/>
        <family val="2"/>
      </rPr>
      <t>ANTELE FONSECA YEIMI LISSETTE</t>
    </r>
  </si>
  <si>
    <r>
      <rPr>
        <sz val="8"/>
        <rFont val="Arial MT"/>
        <family val="2"/>
      </rPr>
      <t>ANTEMATE MIXTEGA ZULEMA DENISSE</t>
    </r>
  </si>
  <si>
    <r>
      <rPr>
        <sz val="8"/>
        <rFont val="Arial MT"/>
        <family val="2"/>
      </rPr>
      <t>BELLI BAXIN MARIA ISABEL</t>
    </r>
  </si>
  <si>
    <r>
      <rPr>
        <sz val="8"/>
        <rFont val="Arial MT"/>
        <family val="2"/>
      </rPr>
      <t>BUSTAMANTE CANCINO ESTEFANIA DE JESUS</t>
    </r>
  </si>
  <si>
    <r>
      <rPr>
        <sz val="8"/>
        <rFont val="Arial MT"/>
        <family val="2"/>
      </rPr>
      <t>CAGAL PUCHETA EYRA DEL CARMEN</t>
    </r>
  </si>
  <si>
    <r>
      <rPr>
        <sz val="8"/>
        <rFont val="Arial MT"/>
        <family val="2"/>
      </rPr>
      <t>CAMPECHANO COTO HERIDANY</t>
    </r>
  </si>
  <si>
    <r>
      <rPr>
        <sz val="8"/>
        <rFont val="Arial MT"/>
        <family val="2"/>
      </rPr>
      <t>CAZARES ALARCON HEINI DROSCHER</t>
    </r>
  </si>
  <si>
    <r>
      <rPr>
        <sz val="8"/>
        <rFont val="Arial MT"/>
        <family val="2"/>
      </rPr>
      <t>CHAPOL USCANGA STHEPANY MONSERRATH</t>
    </r>
  </si>
  <si>
    <r>
      <rPr>
        <sz val="8"/>
        <rFont val="Arial MT"/>
        <family val="2"/>
      </rPr>
      <t>CISNEROS DOMINGUEZ FRANCISCO</t>
    </r>
  </si>
  <si>
    <r>
      <rPr>
        <sz val="8"/>
        <rFont val="Arial MT"/>
        <family val="2"/>
      </rPr>
      <t>FRAGOSO COBAXIN JOKEBED</t>
    </r>
  </si>
  <si>
    <r>
      <rPr>
        <sz val="8"/>
        <rFont val="Arial MT"/>
        <family val="2"/>
      </rPr>
      <t>FRIAS LUCHO KARLA ISABEL</t>
    </r>
  </si>
  <si>
    <r>
      <rPr>
        <sz val="8"/>
        <rFont val="Arial MT"/>
        <family val="2"/>
      </rPr>
      <t>GRACIA MARTINEZ FRANCISCO JAVIER</t>
    </r>
  </si>
  <si>
    <r>
      <rPr>
        <sz val="8"/>
        <rFont val="Arial MT"/>
        <family val="2"/>
      </rPr>
      <t>HERNANDEZ TENORIO BRYAN RAMSES</t>
    </r>
  </si>
  <si>
    <r>
      <rPr>
        <sz val="8"/>
        <rFont val="Arial MT"/>
        <family val="2"/>
      </rPr>
      <t>LOPEZ ESCRIBANO IVETT OBDULIA</t>
    </r>
  </si>
  <si>
    <r>
      <rPr>
        <sz val="8"/>
        <rFont val="Arial MT"/>
        <family val="2"/>
      </rPr>
      <t>LUCHO COTO DIANA DENISSE</t>
    </r>
  </si>
  <si>
    <r>
      <rPr>
        <sz val="8"/>
        <rFont val="Arial MT"/>
        <family val="2"/>
      </rPr>
      <t>LUNA LUGO YOSELIN</t>
    </r>
  </si>
  <si>
    <r>
      <rPr>
        <sz val="8"/>
        <rFont val="Arial MT"/>
        <family val="2"/>
      </rPr>
      <t>MARTINEZ CHAGALA FLOR DEL CARMEN</t>
    </r>
  </si>
  <si>
    <r>
      <rPr>
        <sz val="8"/>
        <rFont val="Arial MT"/>
        <family val="2"/>
      </rPr>
      <t>MARTINEZ XALA PAULINA</t>
    </r>
  </si>
  <si>
    <r>
      <rPr>
        <sz val="8"/>
        <rFont val="Arial MT"/>
        <family val="2"/>
      </rPr>
      <t>MENDEZ TELLEZ EVELYN YOZULI</t>
    </r>
  </si>
  <si>
    <r>
      <rPr>
        <sz val="8"/>
        <rFont val="Arial MT"/>
        <family val="2"/>
      </rPr>
      <t>MOTO HERNANDEZ TRINIDAD DEL CARMEN</t>
    </r>
  </si>
  <si>
    <r>
      <rPr>
        <sz val="8"/>
        <rFont val="Arial MT"/>
        <family val="2"/>
      </rPr>
      <t>OROPEZA MIGUEL PAMELA</t>
    </r>
  </si>
  <si>
    <r>
      <rPr>
        <sz val="8"/>
        <rFont val="Arial MT"/>
        <family val="2"/>
      </rPr>
      <t>OSORIO CARBAJAL AMELIA LUCELY</t>
    </r>
  </si>
  <si>
    <r>
      <rPr>
        <sz val="8"/>
        <rFont val="Arial MT"/>
        <family val="2"/>
      </rPr>
      <t>OSORIO ORTIZ DAVID</t>
    </r>
  </si>
  <si>
    <r>
      <rPr>
        <sz val="8"/>
        <rFont val="Arial MT"/>
        <family val="2"/>
      </rPr>
      <t>PEREZ CHONTAL LESLIE ODED</t>
    </r>
  </si>
  <si>
    <r>
      <rPr>
        <sz val="8"/>
        <rFont val="Arial MT"/>
        <family val="2"/>
      </rPr>
      <t>PRETELIN ROMERO TANIA</t>
    </r>
  </si>
  <si>
    <r>
      <rPr>
        <sz val="8"/>
        <rFont val="Arial MT"/>
        <family val="2"/>
      </rPr>
      <t>RAZO CAIXBA ODALIZ DEL CARMEN</t>
    </r>
  </si>
  <si>
    <r>
      <rPr>
        <sz val="8"/>
        <rFont val="Arial MT"/>
        <family val="2"/>
      </rPr>
      <t>SANCHEZ PALAFOX EMIR</t>
    </r>
  </si>
  <si>
    <r>
      <rPr>
        <sz val="8"/>
        <rFont val="Arial MT"/>
        <family val="2"/>
      </rPr>
      <t>SIXTEGA SANTOS KEVIN</t>
    </r>
  </si>
  <si>
    <r>
      <rPr>
        <sz val="8"/>
        <rFont val="Arial MT"/>
        <family val="2"/>
      </rPr>
      <t>SOLIS SALAZAR MIGUEL ANGEL</t>
    </r>
  </si>
  <si>
    <r>
      <rPr>
        <sz val="8"/>
        <rFont val="Arial MT"/>
        <family val="2"/>
      </rPr>
      <t>VILLA CHAGALA INGRID JOSELIN</t>
    </r>
  </si>
  <si>
    <t>XALA ANDRADE HEIDI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</si>
</sst>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1" fontId="1" fillId="4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center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6" fillId="0" borderId="1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opLeftCell="B1" zoomScale="84" zoomScaleNormal="84" workbookViewId="0">
      <selection activeCell="Q9" sqref="Q9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6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>
      <c r="C4" t="s">
        <v>0</v>
      </c>
      <c r="D4" s="26" t="s">
        <v>26</v>
      </c>
      <c r="E4" s="26"/>
      <c r="F4" s="26"/>
      <c r="G4" s="26"/>
      <c r="I4" t="s">
        <v>1</v>
      </c>
      <c r="J4" s="28" t="s">
        <v>27</v>
      </c>
      <c r="K4" s="28"/>
      <c r="M4" t="s">
        <v>2</v>
      </c>
      <c r="N4" s="27">
        <v>45233</v>
      </c>
      <c r="O4" s="27"/>
    </row>
    <row r="5" spans="2:18" ht="6.75" customHeight="1">
      <c r="D5" s="5"/>
      <c r="E5" s="5"/>
      <c r="F5" s="5"/>
      <c r="G5" s="5"/>
    </row>
    <row r="6" spans="2:18">
      <c r="C6" t="s">
        <v>3</v>
      </c>
      <c r="D6" s="28" t="s">
        <v>28</v>
      </c>
      <c r="E6" s="28"/>
      <c r="F6" s="28"/>
      <c r="G6" s="28"/>
      <c r="I6" s="19" t="s">
        <v>22</v>
      </c>
      <c r="J6" s="19"/>
      <c r="K6" s="20" t="s">
        <v>25</v>
      </c>
      <c r="L6" s="20"/>
      <c r="M6" s="20"/>
      <c r="N6" s="20"/>
      <c r="O6" s="20"/>
      <c r="P6" s="20"/>
    </row>
    <row r="7" spans="2:18" ht="11.25" customHeight="1"/>
    <row r="8" spans="2:18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6" t="s">
        <v>126</v>
      </c>
      <c r="D9" s="33" t="s">
        <v>154</v>
      </c>
      <c r="E9" s="34"/>
      <c r="F9" s="34"/>
      <c r="G9" s="34"/>
      <c r="H9" s="34"/>
      <c r="I9" s="35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AVERAGE(J9:M9)</f>
        <v>100</v>
      </c>
    </row>
    <row r="10" spans="2:18">
      <c r="B10" s="6">
        <f>B9+1</f>
        <v>2</v>
      </c>
      <c r="C10" s="16" t="s">
        <v>127</v>
      </c>
      <c r="D10" s="30" t="s">
        <v>155</v>
      </c>
      <c r="E10" s="31"/>
      <c r="F10" s="31"/>
      <c r="G10" s="31"/>
      <c r="H10" s="31"/>
      <c r="I10" s="32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37" si="0">AVERAGE(J10:M10)</f>
        <v>100</v>
      </c>
    </row>
    <row r="11" spans="2:18">
      <c r="B11" s="6">
        <f t="shared" ref="B11:B53" si="1">B10+1</f>
        <v>3</v>
      </c>
      <c r="C11" s="16" t="s">
        <v>128</v>
      </c>
      <c r="D11" s="30" t="s">
        <v>156</v>
      </c>
      <c r="E11" s="31"/>
      <c r="F11" s="31"/>
      <c r="G11" s="31"/>
      <c r="H11" s="31"/>
      <c r="I11" s="32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100</v>
      </c>
    </row>
    <row r="12" spans="2:18">
      <c r="B12" s="6">
        <f t="shared" si="1"/>
        <v>4</v>
      </c>
      <c r="C12" s="16" t="s">
        <v>129</v>
      </c>
      <c r="D12" s="30" t="s">
        <v>157</v>
      </c>
      <c r="E12" s="31"/>
      <c r="F12" s="31"/>
      <c r="G12" s="31"/>
      <c r="H12" s="31"/>
      <c r="I12" s="32"/>
      <c r="J12" s="4">
        <v>90</v>
      </c>
      <c r="K12" s="4">
        <v>90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95</v>
      </c>
    </row>
    <row r="13" spans="2:18">
      <c r="B13" s="6">
        <f t="shared" si="1"/>
        <v>5</v>
      </c>
      <c r="C13" s="16" t="s">
        <v>130</v>
      </c>
      <c r="D13" s="30" t="s">
        <v>158</v>
      </c>
      <c r="E13" s="31"/>
      <c r="F13" s="31"/>
      <c r="G13" s="31"/>
      <c r="H13" s="31"/>
      <c r="I13" s="32"/>
      <c r="J13" s="4">
        <v>90</v>
      </c>
      <c r="K13" s="4">
        <v>90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95</v>
      </c>
    </row>
    <row r="14" spans="2:18">
      <c r="B14" s="6">
        <f t="shared" si="1"/>
        <v>6</v>
      </c>
      <c r="C14" s="16" t="s">
        <v>131</v>
      </c>
      <c r="D14" s="30" t="s">
        <v>159</v>
      </c>
      <c r="E14" s="31"/>
      <c r="F14" s="31"/>
      <c r="G14" s="31"/>
      <c r="H14" s="31"/>
      <c r="I14" s="32"/>
      <c r="J14" s="4">
        <v>90</v>
      </c>
      <c r="K14" s="4">
        <v>90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95</v>
      </c>
    </row>
    <row r="15" spans="2:18">
      <c r="B15" s="6">
        <f t="shared" si="1"/>
        <v>7</v>
      </c>
      <c r="C15" s="16" t="s">
        <v>132</v>
      </c>
      <c r="D15" s="30" t="s">
        <v>160</v>
      </c>
      <c r="E15" s="31"/>
      <c r="F15" s="31"/>
      <c r="G15" s="31"/>
      <c r="H15" s="31"/>
      <c r="I15" s="32"/>
      <c r="J15" s="4">
        <v>100</v>
      </c>
      <c r="K15" s="4">
        <v>100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70</v>
      </c>
    </row>
    <row r="16" spans="2:18">
      <c r="B16" s="6">
        <f t="shared" si="1"/>
        <v>8</v>
      </c>
      <c r="C16" s="16" t="s">
        <v>133</v>
      </c>
      <c r="D16" s="30" t="s">
        <v>161</v>
      </c>
      <c r="E16" s="31"/>
      <c r="F16" s="31"/>
      <c r="G16" s="31"/>
      <c r="H16" s="31"/>
      <c r="I16" s="32"/>
      <c r="J16" s="4">
        <v>100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100</v>
      </c>
    </row>
    <row r="17" spans="2:17">
      <c r="B17" s="6">
        <f t="shared" si="1"/>
        <v>9</v>
      </c>
      <c r="C17" s="16" t="s">
        <v>134</v>
      </c>
      <c r="D17" s="30" t="s">
        <v>162</v>
      </c>
      <c r="E17" s="31"/>
      <c r="F17" s="31"/>
      <c r="G17" s="31"/>
      <c r="H17" s="31"/>
      <c r="I17" s="32"/>
      <c r="J17" s="4">
        <v>90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97.5</v>
      </c>
    </row>
    <row r="18" spans="2:17">
      <c r="B18" s="6">
        <f t="shared" si="1"/>
        <v>10</v>
      </c>
      <c r="C18" s="16" t="s">
        <v>135</v>
      </c>
      <c r="D18" s="30" t="s">
        <v>163</v>
      </c>
      <c r="E18" s="31"/>
      <c r="F18" s="31"/>
      <c r="G18" s="31"/>
      <c r="H18" s="31"/>
      <c r="I18" s="32"/>
      <c r="J18" s="4">
        <v>90</v>
      </c>
      <c r="K18" s="4">
        <v>90</v>
      </c>
      <c r="L18" s="4">
        <v>90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90</v>
      </c>
    </row>
    <row r="19" spans="2:17">
      <c r="B19" s="6">
        <f t="shared" si="1"/>
        <v>11</v>
      </c>
      <c r="C19" s="16" t="s">
        <v>136</v>
      </c>
      <c r="D19" s="30" t="s">
        <v>164</v>
      </c>
      <c r="E19" s="31"/>
      <c r="F19" s="31"/>
      <c r="G19" s="31"/>
      <c r="H19" s="31"/>
      <c r="I19" s="32"/>
      <c r="J19" s="4">
        <v>100</v>
      </c>
      <c r="K19" s="4">
        <v>100</v>
      </c>
      <c r="L19" s="4">
        <v>90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95</v>
      </c>
    </row>
    <row r="20" spans="2:17">
      <c r="B20" s="6">
        <f t="shared" si="1"/>
        <v>12</v>
      </c>
      <c r="C20" s="16" t="s">
        <v>137</v>
      </c>
      <c r="D20" s="30" t="s">
        <v>165</v>
      </c>
      <c r="E20" s="31"/>
      <c r="F20" s="31"/>
      <c r="G20" s="31"/>
      <c r="H20" s="31"/>
      <c r="I20" s="32"/>
      <c r="J20" s="4">
        <v>90</v>
      </c>
      <c r="K20" s="4">
        <v>90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95</v>
      </c>
    </row>
    <row r="21" spans="2:17">
      <c r="B21" s="6">
        <f t="shared" si="1"/>
        <v>13</v>
      </c>
      <c r="C21" s="16" t="s">
        <v>138</v>
      </c>
      <c r="D21" s="30" t="s">
        <v>166</v>
      </c>
      <c r="E21" s="31"/>
      <c r="F21" s="31"/>
      <c r="G21" s="31"/>
      <c r="H21" s="31"/>
      <c r="I21" s="32"/>
      <c r="J21" s="4">
        <v>90</v>
      </c>
      <c r="K21" s="4">
        <v>90</v>
      </c>
      <c r="L21" s="4">
        <v>100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92.5</v>
      </c>
    </row>
    <row r="22" spans="2:17">
      <c r="B22" s="6">
        <f t="shared" si="1"/>
        <v>14</v>
      </c>
      <c r="C22" s="16" t="s">
        <v>139</v>
      </c>
      <c r="D22" s="30" t="s">
        <v>167</v>
      </c>
      <c r="E22" s="31"/>
      <c r="F22" s="31"/>
      <c r="G22" s="31"/>
      <c r="H22" s="31"/>
      <c r="I22" s="32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100</v>
      </c>
    </row>
    <row r="23" spans="2:17">
      <c r="B23" s="6">
        <f t="shared" si="1"/>
        <v>15</v>
      </c>
      <c r="C23" s="16" t="s">
        <v>140</v>
      </c>
      <c r="D23" s="30" t="s">
        <v>168</v>
      </c>
      <c r="E23" s="31"/>
      <c r="F23" s="31"/>
      <c r="G23" s="31"/>
      <c r="H23" s="31"/>
      <c r="I23" s="32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100</v>
      </c>
    </row>
    <row r="24" spans="2:17">
      <c r="B24" s="6">
        <f t="shared" si="1"/>
        <v>16</v>
      </c>
      <c r="C24" s="16" t="s">
        <v>141</v>
      </c>
      <c r="D24" s="30" t="s">
        <v>169</v>
      </c>
      <c r="E24" s="31"/>
      <c r="F24" s="31"/>
      <c r="G24" s="31"/>
      <c r="H24" s="31"/>
      <c r="I24" s="32"/>
      <c r="J24" s="4">
        <v>100</v>
      </c>
      <c r="K24" s="4">
        <v>90</v>
      </c>
      <c r="L24" s="4">
        <v>90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90</v>
      </c>
    </row>
    <row r="25" spans="2:17">
      <c r="B25" s="6">
        <f t="shared" si="1"/>
        <v>17</v>
      </c>
      <c r="C25" s="16" t="s">
        <v>142</v>
      </c>
      <c r="D25" s="30" t="s">
        <v>170</v>
      </c>
      <c r="E25" s="31"/>
      <c r="F25" s="31"/>
      <c r="G25" s="31"/>
      <c r="H25" s="31"/>
      <c r="I25" s="32"/>
      <c r="J25" s="4">
        <v>90</v>
      </c>
      <c r="K25" s="4">
        <v>90</v>
      </c>
      <c r="L25" s="4">
        <v>90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92.5</v>
      </c>
    </row>
    <row r="26" spans="2:17">
      <c r="B26" s="6">
        <f t="shared" si="1"/>
        <v>18</v>
      </c>
      <c r="C26" s="16" t="s">
        <v>143</v>
      </c>
      <c r="D26" s="30" t="s">
        <v>171</v>
      </c>
      <c r="E26" s="31"/>
      <c r="F26" s="31"/>
      <c r="G26" s="31"/>
      <c r="H26" s="31"/>
      <c r="I26" s="32"/>
      <c r="J26" s="4">
        <v>90</v>
      </c>
      <c r="K26" s="4">
        <v>90</v>
      </c>
      <c r="L26" s="4">
        <v>100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92.5</v>
      </c>
    </row>
    <row r="27" spans="2:17">
      <c r="B27" s="6">
        <f t="shared" si="1"/>
        <v>19</v>
      </c>
      <c r="C27" s="16" t="s">
        <v>144</v>
      </c>
      <c r="D27" s="30" t="s">
        <v>172</v>
      </c>
      <c r="E27" s="31"/>
      <c r="F27" s="31"/>
      <c r="G27" s="31"/>
      <c r="H27" s="31"/>
      <c r="I27" s="32"/>
      <c r="J27" s="4">
        <v>100</v>
      </c>
      <c r="K27" s="4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0">
        <f t="shared" si="0"/>
        <v>100</v>
      </c>
    </row>
    <row r="28" spans="2:17">
      <c r="B28" s="6">
        <f t="shared" si="1"/>
        <v>20</v>
      </c>
      <c r="C28" s="16" t="s">
        <v>102</v>
      </c>
      <c r="D28" s="30" t="s">
        <v>118</v>
      </c>
      <c r="E28" s="31"/>
      <c r="F28" s="31"/>
      <c r="G28" s="31"/>
      <c r="H28" s="31"/>
      <c r="I28" s="32"/>
      <c r="J28" s="4">
        <v>100</v>
      </c>
      <c r="K28" s="4">
        <v>100</v>
      </c>
      <c r="L28" s="4">
        <v>100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100</v>
      </c>
    </row>
    <row r="29" spans="2:17">
      <c r="B29" s="6">
        <f t="shared" si="1"/>
        <v>21</v>
      </c>
      <c r="C29" s="16" t="s">
        <v>145</v>
      </c>
      <c r="D29" s="30" t="s">
        <v>173</v>
      </c>
      <c r="E29" s="31"/>
      <c r="F29" s="31"/>
      <c r="G29" s="31"/>
      <c r="H29" s="31"/>
      <c r="I29" s="32"/>
      <c r="J29" s="4">
        <v>100</v>
      </c>
      <c r="K29" s="4">
        <v>100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100</v>
      </c>
    </row>
    <row r="30" spans="2:17">
      <c r="B30" s="6">
        <f t="shared" si="1"/>
        <v>22</v>
      </c>
      <c r="C30" s="16" t="s">
        <v>146</v>
      </c>
      <c r="D30" s="30" t="s">
        <v>174</v>
      </c>
      <c r="E30" s="31"/>
      <c r="F30" s="31"/>
      <c r="G30" s="31"/>
      <c r="H30" s="31"/>
      <c r="I30" s="32"/>
      <c r="J30" s="4">
        <v>100</v>
      </c>
      <c r="K30" s="4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100</v>
      </c>
    </row>
    <row r="31" spans="2:17">
      <c r="B31" s="6">
        <f t="shared" si="1"/>
        <v>23</v>
      </c>
      <c r="C31" s="16" t="s">
        <v>147</v>
      </c>
      <c r="D31" s="30" t="s">
        <v>175</v>
      </c>
      <c r="E31" s="31"/>
      <c r="F31" s="31"/>
      <c r="G31" s="31"/>
      <c r="H31" s="31"/>
      <c r="I31" s="32"/>
      <c r="J31" s="4">
        <v>90</v>
      </c>
      <c r="K31" s="4">
        <v>90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95</v>
      </c>
    </row>
    <row r="32" spans="2:17">
      <c r="B32" s="6">
        <f t="shared" si="1"/>
        <v>24</v>
      </c>
      <c r="C32" s="16" t="s">
        <v>148</v>
      </c>
      <c r="D32" s="30" t="s">
        <v>176</v>
      </c>
      <c r="E32" s="31"/>
      <c r="F32" s="31"/>
      <c r="G32" s="31"/>
      <c r="H32" s="31"/>
      <c r="I32" s="32"/>
      <c r="J32" s="4">
        <v>100</v>
      </c>
      <c r="K32" s="4">
        <v>100</v>
      </c>
      <c r="L32" s="4">
        <v>100</v>
      </c>
      <c r="M32" s="4">
        <v>100</v>
      </c>
      <c r="N32" s="4">
        <v>0</v>
      </c>
      <c r="O32" s="4">
        <v>0</v>
      </c>
      <c r="P32" s="4">
        <v>0</v>
      </c>
      <c r="Q32" s="10">
        <f t="shared" si="0"/>
        <v>100</v>
      </c>
    </row>
    <row r="33" spans="2:17">
      <c r="B33" s="6">
        <f t="shared" si="1"/>
        <v>25</v>
      </c>
      <c r="C33" s="16" t="s">
        <v>149</v>
      </c>
      <c r="D33" s="30" t="s">
        <v>177</v>
      </c>
      <c r="E33" s="31"/>
      <c r="F33" s="31"/>
      <c r="G33" s="31"/>
      <c r="H33" s="31"/>
      <c r="I33" s="32"/>
      <c r="J33" s="4">
        <v>100</v>
      </c>
      <c r="K33" s="4">
        <v>100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10">
        <f t="shared" si="0"/>
        <v>100</v>
      </c>
    </row>
    <row r="34" spans="2:17">
      <c r="B34" s="6">
        <f t="shared" si="1"/>
        <v>26</v>
      </c>
      <c r="C34" s="16" t="s">
        <v>150</v>
      </c>
      <c r="D34" s="30" t="s">
        <v>178</v>
      </c>
      <c r="E34" s="31"/>
      <c r="F34" s="31"/>
      <c r="G34" s="31"/>
      <c r="H34" s="31"/>
      <c r="I34" s="32"/>
      <c r="J34" s="4">
        <v>100</v>
      </c>
      <c r="K34" s="4">
        <v>100</v>
      </c>
      <c r="L34" s="4">
        <v>100</v>
      </c>
      <c r="M34" s="4">
        <v>100</v>
      </c>
      <c r="N34" s="4">
        <v>0</v>
      </c>
      <c r="O34" s="4">
        <v>0</v>
      </c>
      <c r="P34" s="4">
        <v>0</v>
      </c>
      <c r="Q34" s="10">
        <f t="shared" si="0"/>
        <v>100</v>
      </c>
    </row>
    <row r="35" spans="2:17">
      <c r="B35" s="6">
        <f t="shared" si="1"/>
        <v>27</v>
      </c>
      <c r="C35" s="16" t="s">
        <v>151</v>
      </c>
      <c r="D35" s="30" t="s">
        <v>179</v>
      </c>
      <c r="E35" s="31"/>
      <c r="F35" s="31"/>
      <c r="G35" s="31"/>
      <c r="H35" s="31"/>
      <c r="I35" s="32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>
      <c r="B36" s="6">
        <f t="shared" si="1"/>
        <v>28</v>
      </c>
      <c r="C36" s="16" t="s">
        <v>152</v>
      </c>
      <c r="D36" s="30" t="s">
        <v>180</v>
      </c>
      <c r="E36" s="31"/>
      <c r="F36" s="31"/>
      <c r="G36" s="31"/>
      <c r="H36" s="31"/>
      <c r="I36" s="32"/>
      <c r="J36" s="4">
        <v>100</v>
      </c>
      <c r="K36" s="4">
        <v>100</v>
      </c>
      <c r="L36" s="4">
        <v>100</v>
      </c>
      <c r="M36" s="4">
        <v>100</v>
      </c>
      <c r="N36" s="4">
        <v>0</v>
      </c>
      <c r="O36" s="4">
        <v>0</v>
      </c>
      <c r="P36" s="4">
        <v>0</v>
      </c>
      <c r="Q36" s="10">
        <f t="shared" si="0"/>
        <v>100</v>
      </c>
    </row>
    <row r="37" spans="2:17">
      <c r="B37" s="6">
        <f t="shared" si="1"/>
        <v>29</v>
      </c>
      <c r="C37" s="16" t="s">
        <v>153</v>
      </c>
      <c r="D37" s="39" t="s">
        <v>181</v>
      </c>
      <c r="E37" s="40"/>
      <c r="F37" s="40"/>
      <c r="G37" s="40"/>
      <c r="H37" s="40"/>
      <c r="I37" s="41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>
        <f>SUM(J9:J37)</f>
        <v>2600</v>
      </c>
      <c r="K38" s="4">
        <f>SUM(K9:K37)</f>
        <v>2600</v>
      </c>
      <c r="L38" s="4">
        <f>SUM(L9:L37)</f>
        <v>2640</v>
      </c>
      <c r="M38" s="4">
        <f>SUM(M9:M37)</f>
        <v>2540</v>
      </c>
      <c r="N38" s="4"/>
      <c r="O38" s="4"/>
      <c r="P38" s="4"/>
      <c r="Q38" s="10">
        <f>SUM(Q9:Q37)/29</f>
        <v>89.482758620689651</v>
      </c>
    </row>
    <row r="39" spans="2:17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/>
    </row>
    <row r="40" spans="2:17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1"/>
        <v>37</v>
      </c>
      <c r="C45" s="6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1"/>
        <v>44</v>
      </c>
      <c r="C52" s="3"/>
      <c r="D52" s="42"/>
      <c r="E52" s="43"/>
      <c r="F52" s="43"/>
      <c r="G52" s="43"/>
      <c r="H52" s="43"/>
      <c r="I52" s="44"/>
      <c r="J52" s="3"/>
      <c r="K52" s="3"/>
      <c r="L52" s="3"/>
      <c r="M52" s="3"/>
      <c r="N52" s="3"/>
      <c r="O52" s="3"/>
      <c r="P52" s="3"/>
      <c r="Q52" s="10"/>
    </row>
    <row r="53" spans="2:17">
      <c r="B53" s="6">
        <f t="shared" si="1"/>
        <v>45</v>
      </c>
      <c r="C53" s="19"/>
      <c r="D53" s="19"/>
      <c r="E53" s="1"/>
      <c r="H53" s="22" t="s">
        <v>19</v>
      </c>
      <c r="I53" s="22"/>
      <c r="J53" s="11">
        <v>27</v>
      </c>
      <c r="K53" s="11">
        <v>27</v>
      </c>
      <c r="L53" s="11">
        <v>27</v>
      </c>
      <c r="M53" s="11">
        <v>26</v>
      </c>
      <c r="N53" s="11">
        <f t="shared" ref="N53:P57" si="2">COUNTIF(N9:N52,"&gt;=70")</f>
        <v>0</v>
      </c>
      <c r="O53" s="11">
        <f t="shared" si="2"/>
        <v>0</v>
      </c>
      <c r="P53" s="11">
        <f t="shared" si="2"/>
        <v>0</v>
      </c>
      <c r="Q53" s="15">
        <v>27</v>
      </c>
    </row>
    <row r="54" spans="2:17">
      <c r="C54" s="19"/>
      <c r="D54" s="19"/>
      <c r="E54" s="8"/>
      <c r="H54" s="23" t="s">
        <v>20</v>
      </c>
      <c r="I54" s="23"/>
      <c r="J54" s="12">
        <f>COUNTIF(J10:J52,"&lt;70")</f>
        <v>2</v>
      </c>
      <c r="K54" s="12">
        <v>2</v>
      </c>
      <c r="L54" s="11">
        <v>2</v>
      </c>
      <c r="M54" s="11">
        <v>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2">
        <v>2</v>
      </c>
    </row>
    <row r="55" spans="2:17">
      <c r="C55" s="19"/>
      <c r="D55" s="19"/>
      <c r="E55" s="19"/>
      <c r="H55" s="23" t="s">
        <v>21</v>
      </c>
      <c r="I55" s="23"/>
      <c r="J55" s="12">
        <v>29</v>
      </c>
      <c r="K55" s="12">
        <v>29</v>
      </c>
      <c r="L55" s="11">
        <v>29</v>
      </c>
      <c r="M55" s="11">
        <v>29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2">
        <v>29</v>
      </c>
    </row>
    <row r="56" spans="2:17">
      <c r="C56" s="19"/>
      <c r="D56" s="19"/>
      <c r="E56" s="1"/>
      <c r="H56" s="24" t="s">
        <v>16</v>
      </c>
      <c r="I56" s="24"/>
      <c r="J56" s="13">
        <f>J53/J55</f>
        <v>0.93103448275862066</v>
      </c>
      <c r="K56" s="13">
        <f>K53/K55</f>
        <v>0.93103448275862066</v>
      </c>
      <c r="L56" s="13">
        <f>L53/L55</f>
        <v>0.93103448275862066</v>
      </c>
      <c r="M56" s="13">
        <f>M53/M55</f>
        <v>0.89655172413793105</v>
      </c>
      <c r="N56" s="11">
        <f t="shared" si="2"/>
        <v>0</v>
      </c>
      <c r="O56" s="11">
        <f t="shared" si="2"/>
        <v>0</v>
      </c>
      <c r="P56" s="11">
        <f t="shared" si="2"/>
        <v>0</v>
      </c>
      <c r="Q56" s="13">
        <v>0.93</v>
      </c>
    </row>
    <row r="57" spans="2:17">
      <c r="C57" s="19"/>
      <c r="D57" s="19"/>
      <c r="E57" s="1"/>
      <c r="H57" s="24" t="s">
        <v>17</v>
      </c>
      <c r="I57" s="24"/>
      <c r="J57" s="13">
        <f>J54/J55</f>
        <v>6.8965517241379309E-2</v>
      </c>
      <c r="K57" s="13">
        <f>K54/K55</f>
        <v>6.8965517241379309E-2</v>
      </c>
      <c r="L57" s="13">
        <f>L54/L55</f>
        <v>6.8965517241379309E-2</v>
      </c>
      <c r="M57" s="13">
        <f>M54/M55</f>
        <v>0.10344827586206896</v>
      </c>
      <c r="N57" s="11">
        <f t="shared" si="2"/>
        <v>0</v>
      </c>
      <c r="O57" s="11">
        <f t="shared" si="2"/>
        <v>0</v>
      </c>
      <c r="P57" s="11">
        <f t="shared" si="2"/>
        <v>0</v>
      </c>
      <c r="Q57" s="13">
        <v>7.0000000000000007E-2</v>
      </c>
    </row>
    <row r="58" spans="2:17">
      <c r="C58" s="19"/>
      <c r="D58" s="19"/>
      <c r="E58" s="8"/>
    </row>
    <row r="59" spans="2:17">
      <c r="C59" s="1"/>
      <c r="D59" s="1"/>
      <c r="E59" s="8"/>
    </row>
    <row r="60" spans="2:17">
      <c r="J60" s="25"/>
      <c r="K60" s="25"/>
      <c r="L60" s="25"/>
      <c r="M60" s="25"/>
      <c r="N60" s="25"/>
      <c r="O60" s="25"/>
      <c r="P60" s="25"/>
    </row>
    <row r="61" spans="2:17">
      <c r="J61" s="18" t="s">
        <v>18</v>
      </c>
      <c r="K61" s="18"/>
      <c r="L61" s="18"/>
      <c r="M61" s="18"/>
      <c r="N61" s="18"/>
      <c r="O61" s="18"/>
      <c r="P61" s="18"/>
    </row>
  </sheetData>
  <mergeCells count="66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6:I36"/>
    <mergeCell ref="D37:I37"/>
    <mergeCell ref="D43:I43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topLeftCell="B1" zoomScale="84" zoomScaleNormal="84" workbookViewId="0">
      <selection activeCell="Q9" sqref="Q9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6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ht="14.25" customHeight="1">
      <c r="C4" t="s">
        <v>0</v>
      </c>
      <c r="D4" s="26" t="s">
        <v>33</v>
      </c>
      <c r="E4" s="26"/>
      <c r="F4" s="26"/>
      <c r="G4" s="26"/>
      <c r="I4" t="s">
        <v>1</v>
      </c>
      <c r="J4" s="28" t="s">
        <v>34</v>
      </c>
      <c r="K4" s="28"/>
      <c r="M4" t="s">
        <v>2</v>
      </c>
      <c r="N4" s="27">
        <v>45233</v>
      </c>
      <c r="O4" s="27"/>
    </row>
    <row r="5" spans="2:18" ht="6.75" customHeight="1">
      <c r="D5" s="5"/>
      <c r="E5" s="5"/>
      <c r="F5" s="5"/>
      <c r="G5" s="5"/>
    </row>
    <row r="6" spans="2:18">
      <c r="C6" t="s">
        <v>3</v>
      </c>
      <c r="D6" s="28" t="s">
        <v>35</v>
      </c>
      <c r="E6" s="28"/>
      <c r="F6" s="28"/>
      <c r="G6" s="28"/>
      <c r="I6" s="19" t="s">
        <v>22</v>
      </c>
      <c r="J6" s="19"/>
      <c r="K6" s="20" t="s">
        <v>25</v>
      </c>
      <c r="L6" s="20"/>
      <c r="M6" s="20"/>
      <c r="N6" s="20"/>
      <c r="O6" s="20"/>
      <c r="P6" s="20"/>
    </row>
    <row r="7" spans="2:18" ht="11.25" customHeight="1"/>
    <row r="8" spans="2:18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>
      <c r="B9" s="6">
        <v>1</v>
      </c>
      <c r="C9" s="16" t="s">
        <v>36</v>
      </c>
      <c r="D9" s="33" t="s">
        <v>65</v>
      </c>
      <c r="E9" s="34"/>
      <c r="F9" s="34"/>
      <c r="G9" s="34"/>
      <c r="H9" s="34"/>
      <c r="I9" s="35"/>
      <c r="J9" s="4">
        <v>90</v>
      </c>
      <c r="K9" s="4">
        <v>90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AVERAGE(J9:M9)</f>
        <v>95</v>
      </c>
    </row>
    <row r="10" spans="2:18" ht="15" customHeight="1">
      <c r="B10" s="6">
        <f>B9+1</f>
        <v>2</v>
      </c>
      <c r="C10" s="16" t="s">
        <v>37</v>
      </c>
      <c r="D10" s="30" t="s">
        <v>66</v>
      </c>
      <c r="E10" s="31"/>
      <c r="F10" s="31"/>
      <c r="G10" s="31"/>
      <c r="H10" s="31"/>
      <c r="I10" s="32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37" si="0">AVERAGE(J10:M10)</f>
        <v>100</v>
      </c>
    </row>
    <row r="11" spans="2:18" ht="14.25" customHeight="1">
      <c r="B11" s="6">
        <f t="shared" ref="B11:B53" si="1">B10+1</f>
        <v>3</v>
      </c>
      <c r="C11" s="16" t="s">
        <v>38</v>
      </c>
      <c r="D11" s="45" t="s">
        <v>67</v>
      </c>
      <c r="E11" s="46"/>
      <c r="F11" s="46"/>
      <c r="G11" s="46"/>
      <c r="H11" s="46"/>
      <c r="I11" s="47"/>
      <c r="J11" s="4">
        <v>90</v>
      </c>
      <c r="K11" s="4">
        <v>90</v>
      </c>
      <c r="L11" s="4">
        <v>90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92.5</v>
      </c>
    </row>
    <row r="12" spans="2:18" ht="14.25" customHeight="1">
      <c r="B12" s="6">
        <f t="shared" si="1"/>
        <v>4</v>
      </c>
      <c r="C12" s="16" t="s">
        <v>39</v>
      </c>
      <c r="D12" s="45" t="s">
        <v>68</v>
      </c>
      <c r="E12" s="46"/>
      <c r="F12" s="46"/>
      <c r="G12" s="46"/>
      <c r="H12" s="46"/>
      <c r="I12" s="47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100</v>
      </c>
    </row>
    <row r="13" spans="2:18">
      <c r="B13" s="6">
        <f t="shared" si="1"/>
        <v>5</v>
      </c>
      <c r="C13" s="16" t="s">
        <v>40</v>
      </c>
      <c r="D13" s="45" t="s">
        <v>69</v>
      </c>
      <c r="E13" s="46"/>
      <c r="F13" s="46"/>
      <c r="G13" s="46"/>
      <c r="H13" s="46"/>
      <c r="I13" s="47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100</v>
      </c>
    </row>
    <row r="14" spans="2:18">
      <c r="B14" s="6">
        <f t="shared" si="1"/>
        <v>6</v>
      </c>
      <c r="C14" s="16" t="s">
        <v>41</v>
      </c>
      <c r="D14" s="45" t="s">
        <v>70</v>
      </c>
      <c r="E14" s="46"/>
      <c r="F14" s="46"/>
      <c r="G14" s="46"/>
      <c r="H14" s="46"/>
      <c r="I14" s="47"/>
      <c r="J14" s="4">
        <v>100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100</v>
      </c>
    </row>
    <row r="15" spans="2:18" ht="15" customHeight="1">
      <c r="B15" s="6">
        <f t="shared" si="1"/>
        <v>7</v>
      </c>
      <c r="C15" s="16" t="s">
        <v>42</v>
      </c>
      <c r="D15" s="45" t="s">
        <v>71</v>
      </c>
      <c r="E15" s="46"/>
      <c r="F15" s="46"/>
      <c r="G15" s="46"/>
      <c r="H15" s="46"/>
      <c r="I15" s="47"/>
      <c r="J15" s="4">
        <v>90</v>
      </c>
      <c r="K15" s="4">
        <v>90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95</v>
      </c>
    </row>
    <row r="16" spans="2:18">
      <c r="B16" s="6">
        <f t="shared" si="1"/>
        <v>8</v>
      </c>
      <c r="C16" s="16" t="s">
        <v>43</v>
      </c>
      <c r="D16" s="45" t="s">
        <v>72</v>
      </c>
      <c r="E16" s="46"/>
      <c r="F16" s="46"/>
      <c r="G16" s="46"/>
      <c r="H16" s="46"/>
      <c r="I16" s="47"/>
      <c r="J16" s="4">
        <v>100</v>
      </c>
      <c r="K16" s="4">
        <v>100</v>
      </c>
      <c r="L16" s="4">
        <v>90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97.5</v>
      </c>
    </row>
    <row r="17" spans="2:17">
      <c r="B17" s="6">
        <f t="shared" si="1"/>
        <v>9</v>
      </c>
      <c r="C17" s="16" t="s">
        <v>44</v>
      </c>
      <c r="D17" s="45" t="s">
        <v>73</v>
      </c>
      <c r="E17" s="46"/>
      <c r="F17" s="46"/>
      <c r="G17" s="46"/>
      <c r="H17" s="46"/>
      <c r="I17" s="47"/>
      <c r="J17" s="4">
        <v>90</v>
      </c>
      <c r="K17" s="4">
        <v>90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95</v>
      </c>
    </row>
    <row r="18" spans="2:17">
      <c r="B18" s="6">
        <f t="shared" si="1"/>
        <v>10</v>
      </c>
      <c r="C18" s="16" t="s">
        <v>45</v>
      </c>
      <c r="D18" s="45" t="s">
        <v>74</v>
      </c>
      <c r="E18" s="46"/>
      <c r="F18" s="46"/>
      <c r="G18" s="46"/>
      <c r="H18" s="46"/>
      <c r="I18" s="47"/>
      <c r="J18" s="4">
        <v>90</v>
      </c>
      <c r="K18" s="4">
        <v>90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95</v>
      </c>
    </row>
    <row r="19" spans="2:17">
      <c r="B19" s="6">
        <f t="shared" si="1"/>
        <v>11</v>
      </c>
      <c r="C19" s="16" t="s">
        <v>46</v>
      </c>
      <c r="D19" s="45" t="s">
        <v>75</v>
      </c>
      <c r="E19" s="46"/>
      <c r="F19" s="46"/>
      <c r="G19" s="46"/>
      <c r="H19" s="46"/>
      <c r="I19" s="47"/>
      <c r="J19" s="4">
        <v>90</v>
      </c>
      <c r="K19" s="4">
        <v>80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77.5</v>
      </c>
    </row>
    <row r="20" spans="2:17">
      <c r="B20" s="6">
        <f t="shared" si="1"/>
        <v>12</v>
      </c>
      <c r="C20" s="16" t="s">
        <v>47</v>
      </c>
      <c r="D20" s="45" t="s">
        <v>76</v>
      </c>
      <c r="E20" s="46"/>
      <c r="F20" s="46"/>
      <c r="G20" s="46"/>
      <c r="H20" s="46"/>
      <c r="I20" s="47"/>
      <c r="J20" s="4">
        <v>90</v>
      </c>
      <c r="K20" s="4">
        <v>90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95</v>
      </c>
    </row>
    <row r="21" spans="2:17">
      <c r="B21" s="6">
        <f t="shared" si="1"/>
        <v>13</v>
      </c>
      <c r="C21" s="16" t="s">
        <v>48</v>
      </c>
      <c r="D21" s="45" t="s">
        <v>77</v>
      </c>
      <c r="E21" s="46"/>
      <c r="F21" s="46"/>
      <c r="G21" s="46"/>
      <c r="H21" s="46"/>
      <c r="I21" s="47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100</v>
      </c>
    </row>
    <row r="22" spans="2:17">
      <c r="B22" s="6">
        <f t="shared" si="1"/>
        <v>14</v>
      </c>
      <c r="C22" s="16" t="s">
        <v>49</v>
      </c>
      <c r="D22" s="30" t="s">
        <v>78</v>
      </c>
      <c r="E22" s="31"/>
      <c r="F22" s="31"/>
      <c r="G22" s="31"/>
      <c r="H22" s="31"/>
      <c r="I22" s="32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100</v>
      </c>
    </row>
    <row r="23" spans="2:17">
      <c r="B23" s="6">
        <f t="shared" si="1"/>
        <v>15</v>
      </c>
      <c r="C23" s="16" t="s">
        <v>50</v>
      </c>
      <c r="D23" s="30" t="s">
        <v>79</v>
      </c>
      <c r="E23" s="31"/>
      <c r="F23" s="31"/>
      <c r="G23" s="31"/>
      <c r="H23" s="31"/>
      <c r="I23" s="32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100</v>
      </c>
    </row>
    <row r="24" spans="2:17">
      <c r="B24" s="6">
        <f t="shared" si="1"/>
        <v>16</v>
      </c>
      <c r="C24" s="16" t="s">
        <v>51</v>
      </c>
      <c r="D24" s="30" t="s">
        <v>80</v>
      </c>
      <c r="E24" s="31"/>
      <c r="F24" s="31"/>
      <c r="G24" s="31"/>
      <c r="H24" s="31"/>
      <c r="I24" s="32"/>
      <c r="J24" s="4">
        <v>90</v>
      </c>
      <c r="K24" s="4">
        <v>90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95</v>
      </c>
    </row>
    <row r="25" spans="2:17">
      <c r="B25" s="6">
        <f t="shared" si="1"/>
        <v>17</v>
      </c>
      <c r="C25" s="16" t="s">
        <v>52</v>
      </c>
      <c r="D25" s="30" t="s">
        <v>81</v>
      </c>
      <c r="E25" s="31"/>
      <c r="F25" s="31"/>
      <c r="G25" s="31"/>
      <c r="H25" s="31"/>
      <c r="I25" s="32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>
      <c r="B26" s="6">
        <f t="shared" si="1"/>
        <v>18</v>
      </c>
      <c r="C26" s="16" t="s">
        <v>53</v>
      </c>
      <c r="D26" s="30" t="s">
        <v>82</v>
      </c>
      <c r="E26" s="31"/>
      <c r="F26" s="31"/>
      <c r="G26" s="31"/>
      <c r="H26" s="31"/>
      <c r="I26" s="32"/>
      <c r="J26" s="4">
        <v>70</v>
      </c>
      <c r="K26" s="4">
        <v>90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90</v>
      </c>
    </row>
    <row r="27" spans="2:17" ht="15" customHeight="1">
      <c r="B27" s="6">
        <f t="shared" si="1"/>
        <v>19</v>
      </c>
      <c r="C27" s="16" t="s">
        <v>54</v>
      </c>
      <c r="D27" s="30" t="s">
        <v>83</v>
      </c>
      <c r="E27" s="31"/>
      <c r="F27" s="31"/>
      <c r="G27" s="31"/>
      <c r="H27" s="31"/>
      <c r="I27" s="32"/>
      <c r="J27" s="4">
        <v>90</v>
      </c>
      <c r="K27" s="4">
        <v>90</v>
      </c>
      <c r="L27" s="4">
        <v>70</v>
      </c>
      <c r="M27" s="4">
        <v>70</v>
      </c>
      <c r="N27" s="4">
        <v>0</v>
      </c>
      <c r="O27" s="4">
        <v>0</v>
      </c>
      <c r="P27" s="4">
        <v>0</v>
      </c>
      <c r="Q27" s="10">
        <f t="shared" si="0"/>
        <v>80</v>
      </c>
    </row>
    <row r="28" spans="2:17">
      <c r="B28" s="6">
        <f t="shared" si="1"/>
        <v>20</v>
      </c>
      <c r="C28" s="16" t="s">
        <v>55</v>
      </c>
      <c r="D28" s="30" t="s">
        <v>84</v>
      </c>
      <c r="E28" s="31"/>
      <c r="F28" s="31"/>
      <c r="G28" s="31"/>
      <c r="H28" s="31"/>
      <c r="I28" s="32"/>
      <c r="J28" s="4">
        <v>100</v>
      </c>
      <c r="K28" s="4">
        <v>100</v>
      </c>
      <c r="L28" s="4">
        <v>100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100</v>
      </c>
    </row>
    <row r="29" spans="2:17">
      <c r="B29" s="6">
        <f t="shared" si="1"/>
        <v>21</v>
      </c>
      <c r="C29" s="16" t="s">
        <v>56</v>
      </c>
      <c r="D29" s="30" t="s">
        <v>85</v>
      </c>
      <c r="E29" s="31"/>
      <c r="F29" s="31"/>
      <c r="G29" s="31"/>
      <c r="H29" s="31"/>
      <c r="I29" s="32"/>
      <c r="J29" s="4">
        <v>80</v>
      </c>
      <c r="K29" s="4">
        <v>100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95</v>
      </c>
    </row>
    <row r="30" spans="2:17">
      <c r="B30" s="6">
        <f t="shared" si="1"/>
        <v>22</v>
      </c>
      <c r="C30" s="16" t="s">
        <v>57</v>
      </c>
      <c r="D30" s="30" t="s">
        <v>86</v>
      </c>
      <c r="E30" s="31"/>
      <c r="F30" s="31"/>
      <c r="G30" s="31"/>
      <c r="H30" s="31"/>
      <c r="I30" s="32"/>
      <c r="J30" s="4">
        <v>100</v>
      </c>
      <c r="K30" s="4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100</v>
      </c>
    </row>
    <row r="31" spans="2:17">
      <c r="B31" s="6">
        <f t="shared" si="1"/>
        <v>23</v>
      </c>
      <c r="C31" s="16" t="s">
        <v>58</v>
      </c>
      <c r="D31" s="30" t="s">
        <v>87</v>
      </c>
      <c r="E31" s="31"/>
      <c r="F31" s="31"/>
      <c r="G31" s="31"/>
      <c r="H31" s="31"/>
      <c r="I31" s="32"/>
      <c r="J31" s="4">
        <v>90</v>
      </c>
      <c r="K31" s="4">
        <v>100</v>
      </c>
      <c r="L31" s="4">
        <v>90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95</v>
      </c>
    </row>
    <row r="32" spans="2:17">
      <c r="B32" s="6">
        <f t="shared" si="1"/>
        <v>24</v>
      </c>
      <c r="C32" s="16" t="s">
        <v>59</v>
      </c>
      <c r="D32" s="30" t="s">
        <v>88</v>
      </c>
      <c r="E32" s="31"/>
      <c r="F32" s="31"/>
      <c r="G32" s="31"/>
      <c r="H32" s="31"/>
      <c r="I32" s="32"/>
      <c r="J32" s="4">
        <v>100</v>
      </c>
      <c r="K32" s="4">
        <v>100</v>
      </c>
      <c r="L32" s="4">
        <v>100</v>
      </c>
      <c r="M32" s="4">
        <v>100</v>
      </c>
      <c r="N32" s="4">
        <v>0</v>
      </c>
      <c r="O32" s="4">
        <v>0</v>
      </c>
      <c r="P32" s="4">
        <v>0</v>
      </c>
      <c r="Q32" s="10">
        <f t="shared" si="0"/>
        <v>100</v>
      </c>
    </row>
    <row r="33" spans="2:17">
      <c r="B33" s="6">
        <f t="shared" si="1"/>
        <v>25</v>
      </c>
      <c r="C33" s="16" t="s">
        <v>60</v>
      </c>
      <c r="D33" s="30" t="s">
        <v>89</v>
      </c>
      <c r="E33" s="31"/>
      <c r="F33" s="31"/>
      <c r="G33" s="31"/>
      <c r="H33" s="31"/>
      <c r="I33" s="32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>
      <c r="B34" s="6">
        <f t="shared" si="1"/>
        <v>26</v>
      </c>
      <c r="C34" s="16" t="s">
        <v>61</v>
      </c>
      <c r="D34" s="30" t="s">
        <v>90</v>
      </c>
      <c r="E34" s="31"/>
      <c r="F34" s="31"/>
      <c r="G34" s="31"/>
      <c r="H34" s="31"/>
      <c r="I34" s="32"/>
      <c r="J34" s="4">
        <v>90</v>
      </c>
      <c r="K34" s="4">
        <v>100</v>
      </c>
      <c r="L34" s="4">
        <v>100</v>
      </c>
      <c r="M34" s="4">
        <v>100</v>
      </c>
      <c r="N34" s="4">
        <v>0</v>
      </c>
      <c r="O34" s="4">
        <v>0</v>
      </c>
      <c r="P34" s="4">
        <v>0</v>
      </c>
      <c r="Q34" s="10">
        <f t="shared" si="0"/>
        <v>97.5</v>
      </c>
    </row>
    <row r="35" spans="2:17">
      <c r="B35" s="6">
        <f t="shared" si="1"/>
        <v>27</v>
      </c>
      <c r="C35" s="16" t="s">
        <v>62</v>
      </c>
      <c r="D35" s="30" t="s">
        <v>91</v>
      </c>
      <c r="E35" s="31"/>
      <c r="F35" s="31"/>
      <c r="G35" s="31"/>
      <c r="H35" s="31"/>
      <c r="I35" s="32"/>
      <c r="J35" s="4">
        <v>100</v>
      </c>
      <c r="K35" s="4">
        <v>100</v>
      </c>
      <c r="L35" s="4">
        <v>100</v>
      </c>
      <c r="M35" s="4">
        <v>100</v>
      </c>
      <c r="N35" s="4">
        <v>0</v>
      </c>
      <c r="O35" s="4">
        <v>0</v>
      </c>
      <c r="P35" s="4">
        <v>0</v>
      </c>
      <c r="Q35" s="10">
        <f t="shared" si="0"/>
        <v>100</v>
      </c>
    </row>
    <row r="36" spans="2:17">
      <c r="B36" s="6">
        <f t="shared" si="1"/>
        <v>28</v>
      </c>
      <c r="C36" s="16" t="s">
        <v>63</v>
      </c>
      <c r="D36" s="30" t="s">
        <v>92</v>
      </c>
      <c r="E36" s="31"/>
      <c r="F36" s="31"/>
      <c r="G36" s="31"/>
      <c r="H36" s="31"/>
      <c r="I36" s="32"/>
      <c r="J36" s="4">
        <v>100</v>
      </c>
      <c r="K36" s="4">
        <v>100</v>
      </c>
      <c r="L36" s="4">
        <v>100</v>
      </c>
      <c r="M36" s="4">
        <v>100</v>
      </c>
      <c r="N36" s="4">
        <v>0</v>
      </c>
      <c r="O36" s="4">
        <v>0</v>
      </c>
      <c r="P36" s="4">
        <v>0</v>
      </c>
      <c r="Q36" s="10">
        <f t="shared" si="0"/>
        <v>100</v>
      </c>
    </row>
    <row r="37" spans="2:17">
      <c r="B37" s="6">
        <f t="shared" si="1"/>
        <v>29</v>
      </c>
      <c r="C37" s="16" t="s">
        <v>64</v>
      </c>
      <c r="D37" s="48" t="s">
        <v>93</v>
      </c>
      <c r="E37" s="40"/>
      <c r="F37" s="40"/>
      <c r="G37" s="40"/>
      <c r="H37" s="40"/>
      <c r="I37" s="41"/>
      <c r="J37" s="4">
        <v>100</v>
      </c>
      <c r="K37" s="4">
        <v>100</v>
      </c>
      <c r="L37" s="4">
        <v>100</v>
      </c>
      <c r="M37" s="4">
        <v>100</v>
      </c>
      <c r="N37" s="4">
        <v>0</v>
      </c>
      <c r="O37" s="4">
        <v>0</v>
      </c>
      <c r="P37" s="4">
        <v>0</v>
      </c>
      <c r="Q37" s="10">
        <f t="shared" si="0"/>
        <v>100</v>
      </c>
    </row>
    <row r="38" spans="2:17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>
        <f>SUM(J9:J37)</f>
        <v>2540</v>
      </c>
      <c r="K38" s="4">
        <f>SUM(K9:K37)</f>
        <v>2590</v>
      </c>
      <c r="L38" s="4">
        <f>SUM(L9:L37)</f>
        <v>2610</v>
      </c>
      <c r="M38" s="4">
        <f>SUM(M9:M37)</f>
        <v>2640</v>
      </c>
      <c r="N38" s="4"/>
      <c r="O38" s="4"/>
      <c r="P38" s="4"/>
      <c r="Q38" s="10">
        <f>SUM(Q9:Q37)/29</f>
        <v>89.482758620689651</v>
      </c>
    </row>
    <row r="39" spans="2:17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7">
        <v>0</v>
      </c>
    </row>
    <row r="40" spans="2:17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7">
        <f t="shared" ref="Q40:Q48" si="2">SUM(J40:P40)/7</f>
        <v>0</v>
      </c>
    </row>
    <row r="41" spans="2:17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7">
        <f t="shared" si="2"/>
        <v>0</v>
      </c>
    </row>
    <row r="42" spans="2:17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7">
        <f t="shared" si="2"/>
        <v>0</v>
      </c>
    </row>
    <row r="43" spans="2:17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7">
        <f t="shared" si="2"/>
        <v>0</v>
      </c>
    </row>
    <row r="44" spans="2:17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7">
        <f t="shared" si="2"/>
        <v>0</v>
      </c>
    </row>
    <row r="45" spans="2:17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7">
        <f t="shared" si="2"/>
        <v>0</v>
      </c>
    </row>
    <row r="46" spans="2:17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7">
        <f t="shared" si="2"/>
        <v>0</v>
      </c>
    </row>
    <row r="47" spans="2:17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7">
        <f t="shared" si="2"/>
        <v>0</v>
      </c>
    </row>
    <row r="48" spans="2:17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7">
        <f t="shared" si="2"/>
        <v>0</v>
      </c>
    </row>
    <row r="49" spans="2:17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7">
        <f t="shared" ref="Q49:Q53" si="3">SUM(J49:P49)/7</f>
        <v>0</v>
      </c>
    </row>
    <row r="50" spans="2:17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7">
        <f t="shared" si="3"/>
        <v>0</v>
      </c>
    </row>
    <row r="51" spans="2:17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7">
        <f t="shared" si="3"/>
        <v>0</v>
      </c>
    </row>
    <row r="52" spans="2:17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7">
        <f t="shared" si="3"/>
        <v>0</v>
      </c>
    </row>
    <row r="53" spans="2:17">
      <c r="B53" s="6">
        <f t="shared" si="1"/>
        <v>45</v>
      </c>
      <c r="C53" s="3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7">
        <f t="shared" si="3"/>
        <v>0</v>
      </c>
    </row>
    <row r="54" spans="2:17">
      <c r="C54" s="19"/>
      <c r="D54" s="19"/>
      <c r="E54" s="1"/>
      <c r="H54" s="22" t="s">
        <v>19</v>
      </c>
      <c r="I54" s="22"/>
      <c r="J54" s="11">
        <v>27</v>
      </c>
      <c r="K54" s="11">
        <v>27</v>
      </c>
      <c r="L54" s="11">
        <v>27</v>
      </c>
      <c r="M54" s="11">
        <f t="shared" ref="M54:P58" si="4">COUNTIF(M10:M53,"&gt;=70")</f>
        <v>27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v>27</v>
      </c>
    </row>
    <row r="55" spans="2:17">
      <c r="C55" s="19"/>
      <c r="D55" s="19"/>
      <c r="E55" s="8"/>
      <c r="H55" s="23" t="s">
        <v>20</v>
      </c>
      <c r="I55" s="23"/>
      <c r="J55" s="12">
        <f>COUNTIF(J9:J53,"&lt;70")</f>
        <v>2</v>
      </c>
      <c r="K55" s="12">
        <f t="shared" ref="K55:L55" si="5">COUNTIF(K9:K53,"&lt;70")</f>
        <v>2</v>
      </c>
      <c r="L55" s="12">
        <f t="shared" si="5"/>
        <v>2</v>
      </c>
      <c r="M55" s="11">
        <v>2</v>
      </c>
      <c r="N55" s="11">
        <f t="shared" si="4"/>
        <v>0</v>
      </c>
      <c r="O55" s="11">
        <f t="shared" si="4"/>
        <v>0</v>
      </c>
      <c r="P55" s="11">
        <f t="shared" si="4"/>
        <v>0</v>
      </c>
      <c r="Q55" s="12">
        <v>2</v>
      </c>
    </row>
    <row r="56" spans="2:17">
      <c r="C56" s="19"/>
      <c r="D56" s="19"/>
      <c r="E56" s="19"/>
      <c r="H56" s="23" t="s">
        <v>21</v>
      </c>
      <c r="I56" s="23"/>
      <c r="J56" s="12">
        <v>29</v>
      </c>
      <c r="K56" s="12">
        <v>29</v>
      </c>
      <c r="L56" s="12">
        <v>29</v>
      </c>
      <c r="M56" s="11">
        <v>29</v>
      </c>
      <c r="N56" s="11">
        <f t="shared" si="4"/>
        <v>0</v>
      </c>
      <c r="O56" s="11">
        <f t="shared" si="4"/>
        <v>0</v>
      </c>
      <c r="P56" s="11">
        <f t="shared" si="4"/>
        <v>0</v>
      </c>
      <c r="Q56" s="12">
        <v>29</v>
      </c>
    </row>
    <row r="57" spans="2:17">
      <c r="C57" s="19"/>
      <c r="D57" s="19"/>
      <c r="E57" s="1"/>
      <c r="H57" s="24" t="s">
        <v>16</v>
      </c>
      <c r="I57" s="24"/>
      <c r="J57" s="13">
        <f>J54/J56</f>
        <v>0.93103448275862066</v>
      </c>
      <c r="K57" s="14">
        <f t="shared" ref="K57:L57" si="6">K54/K56</f>
        <v>0.93103448275862066</v>
      </c>
      <c r="L57" s="14">
        <f t="shared" si="6"/>
        <v>0.93103448275862066</v>
      </c>
      <c r="M57" s="14">
        <f t="shared" ref="M57" si="7">M54/M56</f>
        <v>0.93103448275862066</v>
      </c>
      <c r="N57" s="11">
        <f t="shared" si="4"/>
        <v>0</v>
      </c>
      <c r="O57" s="11">
        <f t="shared" si="4"/>
        <v>0</v>
      </c>
      <c r="P57" s="11">
        <f t="shared" si="4"/>
        <v>0</v>
      </c>
      <c r="Q57" s="13">
        <f>Q54/Q56</f>
        <v>0.93103448275862066</v>
      </c>
    </row>
    <row r="58" spans="2:17">
      <c r="C58" s="19"/>
      <c r="D58" s="19"/>
      <c r="E58" s="1"/>
      <c r="H58" s="24" t="s">
        <v>17</v>
      </c>
      <c r="I58" s="24"/>
      <c r="J58" s="13">
        <f>J55/J56</f>
        <v>6.8965517241379309E-2</v>
      </c>
      <c r="K58" s="13">
        <f t="shared" ref="K58:L58" si="8">K55/K56</f>
        <v>6.8965517241379309E-2</v>
      </c>
      <c r="L58" s="13">
        <f t="shared" si="8"/>
        <v>6.8965517241379309E-2</v>
      </c>
      <c r="M58" s="13">
        <f t="shared" ref="M58" si="9">M55/M56</f>
        <v>6.8965517241379309E-2</v>
      </c>
      <c r="N58" s="11">
        <f t="shared" si="4"/>
        <v>0</v>
      </c>
      <c r="O58" s="11">
        <f t="shared" si="4"/>
        <v>0</v>
      </c>
      <c r="P58" s="11">
        <f t="shared" si="4"/>
        <v>0</v>
      </c>
      <c r="Q58" s="13">
        <f>Q55/Q56</f>
        <v>6.8965517241379309E-2</v>
      </c>
    </row>
    <row r="59" spans="2:17">
      <c r="C59" s="19"/>
      <c r="D59" s="19"/>
      <c r="E59" s="8"/>
    </row>
    <row r="60" spans="2:17">
      <c r="C60" s="1"/>
      <c r="D60" s="1"/>
      <c r="E60" s="8"/>
    </row>
    <row r="61" spans="2:17">
      <c r="J61" s="25"/>
      <c r="K61" s="25"/>
      <c r="L61" s="25"/>
      <c r="M61" s="25"/>
      <c r="N61" s="25"/>
      <c r="O61" s="25"/>
      <c r="P61" s="25"/>
    </row>
    <row r="62" spans="2:17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zoomScale="84" zoomScaleNormal="84" workbookViewId="0">
      <selection activeCell="Q9" sqref="Q9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ht="14.25" customHeight="1">
      <c r="C4" t="s">
        <v>0</v>
      </c>
      <c r="D4" s="26" t="s">
        <v>31</v>
      </c>
      <c r="E4" s="26"/>
      <c r="F4" s="26"/>
      <c r="G4" s="26"/>
      <c r="I4" t="s">
        <v>1</v>
      </c>
      <c r="J4" s="28" t="s">
        <v>32</v>
      </c>
      <c r="K4" s="28"/>
      <c r="M4" t="s">
        <v>2</v>
      </c>
      <c r="N4" s="27">
        <v>45233</v>
      </c>
      <c r="O4" s="27"/>
    </row>
    <row r="5" spans="2:18" ht="6.75" customHeight="1">
      <c r="D5" s="5"/>
      <c r="E5" s="5"/>
      <c r="F5" s="5"/>
      <c r="G5" s="5"/>
    </row>
    <row r="6" spans="2:18">
      <c r="C6" t="s">
        <v>3</v>
      </c>
      <c r="D6" s="28" t="s">
        <v>28</v>
      </c>
      <c r="E6" s="28"/>
      <c r="F6" s="28"/>
      <c r="G6" s="28"/>
      <c r="I6" s="19" t="s">
        <v>22</v>
      </c>
      <c r="J6" s="19"/>
      <c r="K6" s="20" t="s">
        <v>25</v>
      </c>
      <c r="L6" s="20"/>
      <c r="M6" s="20"/>
      <c r="N6" s="20"/>
      <c r="O6" s="20"/>
      <c r="P6" s="20"/>
    </row>
    <row r="7" spans="2:18" ht="11.25" customHeight="1"/>
    <row r="8" spans="2:18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6" t="s">
        <v>94</v>
      </c>
      <c r="D9" s="33" t="s">
        <v>110</v>
      </c>
      <c r="E9" s="34"/>
      <c r="F9" s="34"/>
      <c r="G9" s="34"/>
      <c r="H9" s="34"/>
      <c r="I9" s="35"/>
      <c r="J9" s="4">
        <v>90</v>
      </c>
      <c r="K9" s="4">
        <v>80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AVERAGE(J9:M9)</f>
        <v>92.5</v>
      </c>
    </row>
    <row r="10" spans="2:18">
      <c r="B10" s="6">
        <f>B9+1</f>
        <v>2</v>
      </c>
      <c r="C10" s="16" t="s">
        <v>95</v>
      </c>
      <c r="D10" s="30" t="s">
        <v>111</v>
      </c>
      <c r="E10" s="31"/>
      <c r="F10" s="31"/>
      <c r="G10" s="31"/>
      <c r="H10" s="31"/>
      <c r="I10" s="32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24" si="0">AVERAGE(J10:M10)</f>
        <v>100</v>
      </c>
    </row>
    <row r="11" spans="2:18">
      <c r="B11" s="6">
        <f t="shared" ref="B11:B51" si="1">B10+1</f>
        <v>3</v>
      </c>
      <c r="C11" s="16" t="s">
        <v>96</v>
      </c>
      <c r="D11" s="30" t="s">
        <v>112</v>
      </c>
      <c r="E11" s="31"/>
      <c r="F11" s="31"/>
      <c r="G11" s="31"/>
      <c r="H11" s="31"/>
      <c r="I11" s="32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100</v>
      </c>
    </row>
    <row r="12" spans="2:18">
      <c r="B12" s="6">
        <f t="shared" si="1"/>
        <v>4</v>
      </c>
      <c r="C12" s="16" t="s">
        <v>97</v>
      </c>
      <c r="D12" s="30" t="s">
        <v>113</v>
      </c>
      <c r="E12" s="31"/>
      <c r="F12" s="31"/>
      <c r="G12" s="31"/>
      <c r="H12" s="31"/>
      <c r="I12" s="32"/>
      <c r="J12" s="4">
        <v>80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95</v>
      </c>
    </row>
    <row r="13" spans="2:18">
      <c r="B13" s="6">
        <f t="shared" si="1"/>
        <v>5</v>
      </c>
      <c r="C13" s="16" t="s">
        <v>98</v>
      </c>
      <c r="D13" s="30" t="s">
        <v>114</v>
      </c>
      <c r="E13" s="31"/>
      <c r="F13" s="31"/>
      <c r="G13" s="31"/>
      <c r="H13" s="31"/>
      <c r="I13" s="32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100</v>
      </c>
    </row>
    <row r="14" spans="2:18">
      <c r="B14" s="6">
        <f t="shared" si="1"/>
        <v>6</v>
      </c>
      <c r="C14" s="16" t="s">
        <v>99</v>
      </c>
      <c r="D14" s="30" t="s">
        <v>115</v>
      </c>
      <c r="E14" s="31"/>
      <c r="F14" s="31"/>
      <c r="G14" s="31"/>
      <c r="H14" s="31"/>
      <c r="I14" s="32"/>
      <c r="J14" s="4">
        <v>80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95</v>
      </c>
    </row>
    <row r="15" spans="2:18">
      <c r="B15" s="6">
        <f t="shared" si="1"/>
        <v>7</v>
      </c>
      <c r="C15" s="16" t="s">
        <v>100</v>
      </c>
      <c r="D15" s="30" t="s">
        <v>116</v>
      </c>
      <c r="E15" s="31"/>
      <c r="F15" s="31"/>
      <c r="G15" s="31"/>
      <c r="H15" s="31"/>
      <c r="I15" s="32"/>
      <c r="J15" s="4">
        <v>100</v>
      </c>
      <c r="K15" s="4">
        <v>100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100</v>
      </c>
    </row>
    <row r="16" spans="2:18">
      <c r="B16" s="6">
        <f t="shared" si="1"/>
        <v>8</v>
      </c>
      <c r="C16" s="16" t="s">
        <v>101</v>
      </c>
      <c r="D16" s="30" t="s">
        <v>117</v>
      </c>
      <c r="E16" s="31"/>
      <c r="F16" s="31"/>
      <c r="G16" s="31"/>
      <c r="H16" s="31"/>
      <c r="I16" s="32"/>
      <c r="J16" s="4">
        <v>90</v>
      </c>
      <c r="K16" s="4">
        <v>90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95</v>
      </c>
    </row>
    <row r="17" spans="2:17">
      <c r="B17" s="6">
        <f t="shared" si="1"/>
        <v>9</v>
      </c>
      <c r="C17" s="16" t="s">
        <v>102</v>
      </c>
      <c r="D17" s="30" t="s">
        <v>118</v>
      </c>
      <c r="E17" s="31"/>
      <c r="F17" s="31"/>
      <c r="G17" s="31"/>
      <c r="H17" s="31"/>
      <c r="I17" s="32"/>
      <c r="J17" s="4">
        <v>100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100</v>
      </c>
    </row>
    <row r="18" spans="2:17">
      <c r="B18" s="6">
        <f t="shared" si="1"/>
        <v>10</v>
      </c>
      <c r="C18" s="16" t="s">
        <v>103</v>
      </c>
      <c r="D18" s="30" t="s">
        <v>119</v>
      </c>
      <c r="E18" s="31"/>
      <c r="F18" s="31"/>
      <c r="G18" s="31"/>
      <c r="H18" s="31"/>
      <c r="I18" s="32"/>
      <c r="J18" s="4">
        <v>100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100</v>
      </c>
    </row>
    <row r="19" spans="2:17">
      <c r="B19" s="6">
        <f t="shared" si="1"/>
        <v>11</v>
      </c>
      <c r="C19" s="16" t="s">
        <v>104</v>
      </c>
      <c r="D19" s="30" t="s">
        <v>120</v>
      </c>
      <c r="E19" s="31"/>
      <c r="F19" s="31"/>
      <c r="G19" s="31"/>
      <c r="H19" s="31"/>
      <c r="I19" s="32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100</v>
      </c>
    </row>
    <row r="20" spans="2:17">
      <c r="B20" s="6">
        <f t="shared" si="1"/>
        <v>12</v>
      </c>
      <c r="C20" s="16" t="s">
        <v>105</v>
      </c>
      <c r="D20" s="30" t="s">
        <v>121</v>
      </c>
      <c r="E20" s="31"/>
      <c r="F20" s="31"/>
      <c r="G20" s="31"/>
      <c r="H20" s="31"/>
      <c r="I20" s="32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100</v>
      </c>
    </row>
    <row r="21" spans="2:17">
      <c r="B21" s="6">
        <v>13</v>
      </c>
      <c r="C21" s="16" t="s">
        <v>106</v>
      </c>
      <c r="D21" s="30" t="s">
        <v>122</v>
      </c>
      <c r="E21" s="31"/>
      <c r="F21" s="31"/>
      <c r="G21" s="31"/>
      <c r="H21" s="31"/>
      <c r="I21" s="32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100</v>
      </c>
    </row>
    <row r="22" spans="2:17">
      <c r="B22" s="6">
        <v>14</v>
      </c>
      <c r="C22" s="16" t="s">
        <v>107</v>
      </c>
      <c r="D22" s="30" t="s">
        <v>123</v>
      </c>
      <c r="E22" s="31"/>
      <c r="F22" s="31"/>
      <c r="G22" s="31"/>
      <c r="H22" s="31"/>
      <c r="I22" s="32"/>
      <c r="J22" s="4">
        <v>90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97.5</v>
      </c>
    </row>
    <row r="23" spans="2:17">
      <c r="B23" s="6">
        <f t="shared" si="1"/>
        <v>15</v>
      </c>
      <c r="C23" s="16" t="s">
        <v>108</v>
      </c>
      <c r="D23" s="30" t="s">
        <v>124</v>
      </c>
      <c r="E23" s="31"/>
      <c r="F23" s="31"/>
      <c r="G23" s="31"/>
      <c r="H23" s="31"/>
      <c r="I23" s="32"/>
      <c r="J23" s="4">
        <v>70</v>
      </c>
      <c r="K23" s="4">
        <v>80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87.5</v>
      </c>
    </row>
    <row r="24" spans="2:17">
      <c r="B24" s="6">
        <f t="shared" si="1"/>
        <v>16</v>
      </c>
      <c r="C24" s="16" t="s">
        <v>109</v>
      </c>
      <c r="D24" s="48" t="s">
        <v>125</v>
      </c>
      <c r="E24" s="40"/>
      <c r="F24" s="40"/>
      <c r="G24" s="40"/>
      <c r="H24" s="40"/>
      <c r="I24" s="41"/>
      <c r="J24" s="4">
        <v>90</v>
      </c>
      <c r="K24" s="4">
        <v>90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95</v>
      </c>
    </row>
    <row r="25" spans="2:17">
      <c r="B25" s="6">
        <f t="shared" si="1"/>
        <v>17</v>
      </c>
      <c r="C25" s="6"/>
      <c r="D25" s="49"/>
      <c r="E25" s="49"/>
      <c r="F25" s="49"/>
      <c r="G25" s="49"/>
      <c r="H25" s="49"/>
      <c r="I25" s="49"/>
      <c r="J25" s="4">
        <f>SUM(J9:J24)</f>
        <v>1490</v>
      </c>
      <c r="K25" s="4">
        <f>SUM(K9:K24)</f>
        <v>1540</v>
      </c>
      <c r="L25" s="4">
        <f>SUM(L9:L24)</f>
        <v>1600</v>
      </c>
      <c r="M25" s="4">
        <f>SUM(M9:M24)</f>
        <v>1600</v>
      </c>
      <c r="N25" s="4"/>
      <c r="O25" s="4"/>
      <c r="P25" s="4"/>
      <c r="Q25" s="10">
        <f>SUM(Q9:Q24)/16</f>
        <v>97.34375</v>
      </c>
    </row>
    <row r="26" spans="2:17">
      <c r="B26" s="6">
        <f t="shared" si="1"/>
        <v>18</v>
      </c>
      <c r="C26" s="6"/>
      <c r="D26" s="49"/>
      <c r="E26" s="49"/>
      <c r="F26" s="49"/>
      <c r="G26" s="49"/>
      <c r="H26" s="49"/>
      <c r="I26" s="49"/>
      <c r="J26" s="4"/>
      <c r="K26" s="4"/>
      <c r="L26" s="4"/>
      <c r="M26" s="4"/>
      <c r="N26" s="4"/>
      <c r="O26" s="4"/>
      <c r="P26" s="4"/>
      <c r="Q26" s="17"/>
    </row>
    <row r="27" spans="2:17">
      <c r="B27" s="6">
        <f t="shared" si="1"/>
        <v>19</v>
      </c>
      <c r="C27" s="6"/>
      <c r="D27" s="49"/>
      <c r="E27" s="49"/>
      <c r="F27" s="49"/>
      <c r="G27" s="49"/>
      <c r="H27" s="49"/>
      <c r="I27" s="49"/>
      <c r="J27" s="4"/>
      <c r="K27" s="4"/>
      <c r="L27" s="4"/>
      <c r="M27" s="4"/>
      <c r="N27" s="4"/>
      <c r="O27" s="4"/>
      <c r="P27" s="4"/>
      <c r="Q27" s="17"/>
    </row>
    <row r="28" spans="2:17">
      <c r="B28" s="6">
        <v>20</v>
      </c>
      <c r="C28" s="6"/>
      <c r="D28" s="49"/>
      <c r="E28" s="49"/>
      <c r="F28" s="49"/>
      <c r="G28" s="49"/>
      <c r="H28" s="49"/>
      <c r="I28" s="49"/>
      <c r="J28" s="4"/>
      <c r="K28" s="4"/>
      <c r="L28" s="4"/>
      <c r="M28" s="4"/>
      <c r="N28" s="4"/>
      <c r="O28" s="4"/>
      <c r="P28" s="4"/>
      <c r="Q28" s="17"/>
    </row>
    <row r="29" spans="2:17">
      <c r="B29" s="6">
        <f t="shared" si="1"/>
        <v>21</v>
      </c>
      <c r="C29" s="6"/>
      <c r="D29" s="49"/>
      <c r="E29" s="49"/>
      <c r="F29" s="49"/>
      <c r="G29" s="49"/>
      <c r="H29" s="49"/>
      <c r="I29" s="49"/>
      <c r="J29" s="4"/>
      <c r="K29" s="4"/>
      <c r="L29" s="4"/>
      <c r="M29" s="4"/>
      <c r="N29" s="4"/>
      <c r="O29" s="4"/>
      <c r="P29" s="4"/>
      <c r="Q29" s="17"/>
    </row>
    <row r="30" spans="2:17">
      <c r="B30" s="6">
        <f t="shared" si="1"/>
        <v>22</v>
      </c>
      <c r="C30" s="6"/>
      <c r="D30" s="49"/>
      <c r="E30" s="49"/>
      <c r="F30" s="49"/>
      <c r="G30" s="49"/>
      <c r="H30" s="49"/>
      <c r="I30" s="49"/>
      <c r="J30" s="4"/>
      <c r="K30" s="4"/>
      <c r="L30" s="4"/>
      <c r="M30" s="4"/>
      <c r="N30" s="4"/>
      <c r="O30" s="4"/>
      <c r="P30" s="4"/>
      <c r="Q30" s="17"/>
    </row>
    <row r="31" spans="2:17">
      <c r="B31" s="6">
        <f t="shared" si="1"/>
        <v>23</v>
      </c>
      <c r="C31" s="6"/>
      <c r="D31" s="49"/>
      <c r="E31" s="49"/>
      <c r="F31" s="49"/>
      <c r="G31" s="49"/>
      <c r="H31" s="49"/>
      <c r="I31" s="49"/>
      <c r="J31" s="4"/>
      <c r="K31" s="4"/>
      <c r="L31" s="4"/>
      <c r="M31" s="4"/>
      <c r="N31" s="4"/>
      <c r="O31" s="4"/>
      <c r="P31" s="4"/>
      <c r="Q31" s="17"/>
    </row>
    <row r="32" spans="2:17">
      <c r="B32" s="6">
        <f t="shared" si="1"/>
        <v>24</v>
      </c>
      <c r="C32" s="6"/>
      <c r="D32" s="49"/>
      <c r="E32" s="49"/>
      <c r="F32" s="49"/>
      <c r="G32" s="49"/>
      <c r="H32" s="49"/>
      <c r="I32" s="49"/>
      <c r="J32" s="4"/>
      <c r="K32" s="4"/>
      <c r="L32" s="4"/>
      <c r="M32" s="4"/>
      <c r="N32" s="4"/>
      <c r="O32" s="4"/>
      <c r="P32" s="4"/>
      <c r="Q32" s="17"/>
    </row>
    <row r="33" spans="2:17">
      <c r="B33" s="6">
        <f t="shared" si="1"/>
        <v>25</v>
      </c>
      <c r="C33" s="6"/>
      <c r="D33" s="49"/>
      <c r="E33" s="49"/>
      <c r="F33" s="49"/>
      <c r="G33" s="49"/>
      <c r="H33" s="49"/>
      <c r="I33" s="49"/>
      <c r="J33" s="4"/>
      <c r="K33" s="4"/>
      <c r="L33" s="4"/>
      <c r="M33" s="4"/>
      <c r="N33" s="4"/>
      <c r="O33" s="4"/>
      <c r="P33" s="4"/>
      <c r="Q33" s="17"/>
    </row>
    <row r="34" spans="2:17">
      <c r="B34" s="6">
        <f t="shared" si="1"/>
        <v>26</v>
      </c>
      <c r="C34" s="6"/>
      <c r="D34" s="49"/>
      <c r="E34" s="49"/>
      <c r="F34" s="49"/>
      <c r="G34" s="49"/>
      <c r="H34" s="49"/>
      <c r="I34" s="49"/>
      <c r="J34" s="4"/>
      <c r="K34" s="4"/>
      <c r="L34" s="4"/>
      <c r="M34" s="4"/>
      <c r="N34" s="4"/>
      <c r="O34" s="4"/>
      <c r="P34" s="4"/>
      <c r="Q34" s="17"/>
    </row>
    <row r="35" spans="2:17">
      <c r="B35" s="6">
        <f t="shared" si="1"/>
        <v>27</v>
      </c>
      <c r="C35" s="6"/>
      <c r="D35" s="49"/>
      <c r="E35" s="49"/>
      <c r="F35" s="49"/>
      <c r="G35" s="49"/>
      <c r="H35" s="49"/>
      <c r="I35" s="49"/>
      <c r="J35" s="4"/>
      <c r="K35" s="4"/>
      <c r="L35" s="4"/>
      <c r="M35" s="4"/>
      <c r="N35" s="4"/>
      <c r="O35" s="4"/>
      <c r="P35" s="4"/>
      <c r="Q35" s="17"/>
    </row>
    <row r="36" spans="2:17">
      <c r="B36" s="6">
        <f t="shared" si="1"/>
        <v>28</v>
      </c>
      <c r="C36" s="6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17"/>
    </row>
    <row r="37" spans="2:17">
      <c r="B37" s="6">
        <f t="shared" si="1"/>
        <v>29</v>
      </c>
      <c r="C37" s="6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17"/>
    </row>
    <row r="38" spans="2:17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7"/>
    </row>
    <row r="39" spans="2:17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7"/>
    </row>
    <row r="40" spans="2:17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7"/>
    </row>
    <row r="41" spans="2:17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7"/>
    </row>
    <row r="42" spans="2:17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7"/>
    </row>
    <row r="43" spans="2:17">
      <c r="B43" s="6">
        <f t="shared" si="1"/>
        <v>35</v>
      </c>
      <c r="C43" s="7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7"/>
    </row>
    <row r="44" spans="2:17">
      <c r="B44" s="6">
        <f t="shared" si="1"/>
        <v>36</v>
      </c>
      <c r="C44" s="7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7"/>
    </row>
    <row r="45" spans="2:17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7"/>
    </row>
    <row r="46" spans="2:17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7"/>
    </row>
    <row r="47" spans="2:17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7"/>
    </row>
    <row r="48" spans="2:17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7"/>
    </row>
    <row r="49" spans="2:17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7"/>
    </row>
    <row r="50" spans="2:17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7"/>
    </row>
    <row r="51" spans="2:17">
      <c r="B51" s="6">
        <f t="shared" si="1"/>
        <v>43</v>
      </c>
      <c r="C51" s="3"/>
      <c r="D51" s="42"/>
      <c r="E51" s="43"/>
      <c r="F51" s="43"/>
      <c r="G51" s="43"/>
      <c r="H51" s="43"/>
      <c r="I51" s="44"/>
      <c r="J51" s="3"/>
      <c r="K51" s="3"/>
      <c r="L51" s="3"/>
      <c r="M51" s="3"/>
      <c r="N51" s="3"/>
      <c r="O51" s="3"/>
      <c r="P51" s="3"/>
      <c r="Q51" s="17"/>
    </row>
    <row r="52" spans="2:17">
      <c r="C52" s="19"/>
      <c r="D52" s="19"/>
      <c r="E52" s="1"/>
      <c r="H52" s="22" t="s">
        <v>19</v>
      </c>
      <c r="I52" s="22"/>
      <c r="J52" s="11">
        <v>16</v>
      </c>
      <c r="K52" s="11">
        <v>16</v>
      </c>
      <c r="L52" s="11">
        <v>16</v>
      </c>
      <c r="M52" s="11">
        <v>16</v>
      </c>
      <c r="N52" s="11">
        <f t="shared" ref="N52:P56" si="2">COUNTIF(N8:N51,"&gt;=70")</f>
        <v>0</v>
      </c>
      <c r="O52" s="11">
        <f t="shared" si="2"/>
        <v>0</v>
      </c>
      <c r="P52" s="11">
        <f t="shared" si="2"/>
        <v>0</v>
      </c>
      <c r="Q52" s="15">
        <v>16</v>
      </c>
    </row>
    <row r="53" spans="2:17">
      <c r="C53" s="19"/>
      <c r="D53" s="19"/>
      <c r="E53" s="8"/>
      <c r="H53" s="23" t="s">
        <v>20</v>
      </c>
      <c r="I53" s="23"/>
      <c r="J53" s="12">
        <v>0</v>
      </c>
      <c r="K53" s="12">
        <f t="shared" ref="K53:L53" si="3">COUNTIF(K9:K51,"&lt;70")</f>
        <v>0</v>
      </c>
      <c r="L53" s="12">
        <f t="shared" si="3"/>
        <v>0</v>
      </c>
      <c r="M53" s="12">
        <f t="shared" ref="M53" si="4">COUNTIF(M9:M51,"&lt;70")</f>
        <v>0</v>
      </c>
      <c r="N53" s="11">
        <f t="shared" si="2"/>
        <v>0</v>
      </c>
      <c r="O53" s="11">
        <f t="shared" si="2"/>
        <v>0</v>
      </c>
      <c r="P53" s="11">
        <f t="shared" si="2"/>
        <v>0</v>
      </c>
      <c r="Q53" s="12">
        <v>0</v>
      </c>
    </row>
    <row r="54" spans="2:17">
      <c r="C54" s="19"/>
      <c r="D54" s="19"/>
      <c r="E54" s="19"/>
      <c r="H54" s="23" t="s">
        <v>21</v>
      </c>
      <c r="I54" s="23"/>
      <c r="J54" s="12">
        <v>16</v>
      </c>
      <c r="K54" s="12">
        <v>16</v>
      </c>
      <c r="L54" s="12">
        <v>16</v>
      </c>
      <c r="M54" s="12">
        <v>16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2">
        <v>16</v>
      </c>
    </row>
    <row r="55" spans="2:17">
      <c r="C55" s="19"/>
      <c r="D55" s="19"/>
      <c r="E55" s="1"/>
      <c r="H55" s="24" t="s">
        <v>16</v>
      </c>
      <c r="I55" s="24"/>
      <c r="J55" s="14">
        <v>1</v>
      </c>
      <c r="K55" s="14">
        <f t="shared" ref="K55:Q55" si="5">K52/K54</f>
        <v>1</v>
      </c>
      <c r="L55" s="14">
        <f t="shared" ref="L55:M55" si="6">L52/L54</f>
        <v>1</v>
      </c>
      <c r="M55" s="14">
        <f t="shared" si="6"/>
        <v>1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4">
        <f t="shared" si="5"/>
        <v>1</v>
      </c>
    </row>
    <row r="56" spans="2:17">
      <c r="C56" s="19"/>
      <c r="D56" s="19"/>
      <c r="E56" s="1"/>
      <c r="H56" s="24" t="s">
        <v>17</v>
      </c>
      <c r="I56" s="24"/>
      <c r="J56" s="13">
        <f>J53/J54</f>
        <v>0</v>
      </c>
      <c r="K56" s="13">
        <f t="shared" ref="K56:Q56" si="7">K53/K54</f>
        <v>0</v>
      </c>
      <c r="L56" s="13">
        <f t="shared" ref="L56:M56" si="8">L53/L54</f>
        <v>0</v>
      </c>
      <c r="M56" s="13">
        <f t="shared" si="8"/>
        <v>0</v>
      </c>
      <c r="N56" s="11">
        <f t="shared" si="2"/>
        <v>0</v>
      </c>
      <c r="O56" s="11">
        <f t="shared" si="2"/>
        <v>0</v>
      </c>
      <c r="P56" s="11">
        <f t="shared" si="2"/>
        <v>0</v>
      </c>
      <c r="Q56" s="14">
        <f t="shared" si="7"/>
        <v>0</v>
      </c>
    </row>
    <row r="57" spans="2:17">
      <c r="C57" s="19"/>
      <c r="D57" s="19"/>
      <c r="E57" s="8"/>
    </row>
    <row r="58" spans="2:17">
      <c r="C58" s="1"/>
      <c r="D58" s="1"/>
      <c r="E58" s="8"/>
    </row>
    <row r="59" spans="2:17">
      <c r="J59" s="25"/>
      <c r="K59" s="25"/>
      <c r="L59" s="25"/>
      <c r="M59" s="25"/>
      <c r="N59" s="25"/>
      <c r="O59" s="25"/>
      <c r="P59" s="25"/>
    </row>
    <row r="60" spans="2:17">
      <c r="J60" s="18" t="s">
        <v>18</v>
      </c>
      <c r="K60" s="18"/>
      <c r="L60" s="18"/>
      <c r="M60" s="18"/>
      <c r="N60" s="18"/>
      <c r="O60" s="18"/>
      <c r="P60" s="18"/>
    </row>
  </sheetData>
  <mergeCells count="65"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  <mergeCell ref="D50:I50"/>
    <mergeCell ref="D51:I51"/>
    <mergeCell ref="C52:D52"/>
    <mergeCell ref="H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46" zoomScale="89" zoomScaleNormal="89" workbookViewId="0">
      <selection activeCell="M56" sqref="M56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6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ht="14.25" customHeight="1">
      <c r="C4" t="s">
        <v>0</v>
      </c>
      <c r="D4" s="26" t="s">
        <v>29</v>
      </c>
      <c r="E4" s="26"/>
      <c r="F4" s="26"/>
      <c r="G4" s="26"/>
      <c r="I4" t="s">
        <v>1</v>
      </c>
      <c r="J4" s="28" t="s">
        <v>30</v>
      </c>
      <c r="K4" s="28"/>
      <c r="M4" t="s">
        <v>2</v>
      </c>
      <c r="N4" s="27">
        <v>45233</v>
      </c>
      <c r="O4" s="27"/>
    </row>
    <row r="5" spans="2:18" ht="6.75" customHeight="1">
      <c r="D5" s="5"/>
      <c r="E5" s="5"/>
      <c r="F5" s="5"/>
      <c r="G5" s="5"/>
    </row>
    <row r="6" spans="2:18">
      <c r="C6" t="s">
        <v>3</v>
      </c>
      <c r="D6" s="28" t="s">
        <v>28</v>
      </c>
      <c r="E6" s="28"/>
      <c r="F6" s="28"/>
      <c r="G6" s="28"/>
      <c r="I6" s="19" t="s">
        <v>22</v>
      </c>
      <c r="J6" s="19"/>
      <c r="K6" s="20" t="s">
        <v>25</v>
      </c>
      <c r="L6" s="20"/>
      <c r="M6" s="20"/>
      <c r="N6" s="20"/>
      <c r="O6" s="20"/>
      <c r="P6" s="20"/>
    </row>
    <row r="7" spans="2:18" ht="11.25" customHeight="1"/>
    <row r="8" spans="2:18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6" t="s">
        <v>182</v>
      </c>
      <c r="D9" s="33" t="s">
        <v>213</v>
      </c>
      <c r="E9" s="34"/>
      <c r="F9" s="34"/>
      <c r="G9" s="34"/>
      <c r="H9" s="34"/>
      <c r="I9" s="35"/>
      <c r="J9" s="4">
        <v>90</v>
      </c>
      <c r="K9" s="4">
        <v>90</v>
      </c>
      <c r="L9" s="4">
        <v>90</v>
      </c>
      <c r="M9" s="4">
        <v>100</v>
      </c>
      <c r="N9" s="4">
        <v>0</v>
      </c>
      <c r="O9" s="4">
        <v>0</v>
      </c>
      <c r="P9" s="4">
        <v>0</v>
      </c>
      <c r="Q9" s="10">
        <f>AVERAGE(J9:M9)</f>
        <v>92.5</v>
      </c>
    </row>
    <row r="10" spans="2:18">
      <c r="B10" s="6">
        <f>B9+1</f>
        <v>2</v>
      </c>
      <c r="C10" s="16" t="s">
        <v>183</v>
      </c>
      <c r="D10" s="30" t="s">
        <v>214</v>
      </c>
      <c r="E10" s="31"/>
      <c r="F10" s="31"/>
      <c r="G10" s="31"/>
      <c r="H10" s="31"/>
      <c r="I10" s="32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39" si="0">AVERAGE(J10:M10)</f>
        <v>100</v>
      </c>
    </row>
    <row r="11" spans="2:18">
      <c r="B11" s="6">
        <f t="shared" ref="B11:B53" si="1">B10+1</f>
        <v>3</v>
      </c>
      <c r="C11" s="16" t="s">
        <v>184</v>
      </c>
      <c r="D11" s="30" t="s">
        <v>215</v>
      </c>
      <c r="E11" s="31"/>
      <c r="F11" s="31"/>
      <c r="G11" s="31"/>
      <c r="H11" s="31"/>
      <c r="I11" s="32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100</v>
      </c>
    </row>
    <row r="12" spans="2:18">
      <c r="B12" s="6">
        <f t="shared" si="1"/>
        <v>4</v>
      </c>
      <c r="C12" s="16" t="s">
        <v>185</v>
      </c>
      <c r="D12" s="30" t="s">
        <v>216</v>
      </c>
      <c r="E12" s="31"/>
      <c r="F12" s="31"/>
      <c r="G12" s="31"/>
      <c r="H12" s="31"/>
      <c r="I12" s="32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100</v>
      </c>
    </row>
    <row r="13" spans="2:18">
      <c r="B13" s="6">
        <f t="shared" si="1"/>
        <v>5</v>
      </c>
      <c r="C13" s="16" t="s">
        <v>186</v>
      </c>
      <c r="D13" s="30" t="s">
        <v>217</v>
      </c>
      <c r="E13" s="31"/>
      <c r="F13" s="31"/>
      <c r="G13" s="31"/>
      <c r="H13" s="31"/>
      <c r="I13" s="32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100</v>
      </c>
    </row>
    <row r="14" spans="2:18">
      <c r="B14" s="6">
        <f t="shared" si="1"/>
        <v>6</v>
      </c>
      <c r="C14" s="16" t="s">
        <v>187</v>
      </c>
      <c r="D14" s="30" t="s">
        <v>218</v>
      </c>
      <c r="E14" s="31"/>
      <c r="F14" s="31"/>
      <c r="G14" s="31"/>
      <c r="H14" s="31"/>
      <c r="I14" s="32"/>
      <c r="J14" s="4">
        <v>90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97.5</v>
      </c>
    </row>
    <row r="15" spans="2:18">
      <c r="B15" s="6">
        <f t="shared" si="1"/>
        <v>7</v>
      </c>
      <c r="C15" s="16" t="s">
        <v>188</v>
      </c>
      <c r="D15" s="30" t="s">
        <v>219</v>
      </c>
      <c r="E15" s="31"/>
      <c r="F15" s="31"/>
      <c r="G15" s="31"/>
      <c r="H15" s="31"/>
      <c r="I15" s="32"/>
      <c r="J15" s="4">
        <v>100</v>
      </c>
      <c r="K15" s="4">
        <v>100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100</v>
      </c>
    </row>
    <row r="16" spans="2:18">
      <c r="B16" s="6">
        <f t="shared" si="1"/>
        <v>8</v>
      </c>
      <c r="C16" s="16" t="s">
        <v>189</v>
      </c>
      <c r="D16" s="30" t="s">
        <v>220</v>
      </c>
      <c r="E16" s="31"/>
      <c r="F16" s="31"/>
      <c r="G16" s="31"/>
      <c r="H16" s="31"/>
      <c r="I16" s="32"/>
      <c r="J16" s="4">
        <v>90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97.5</v>
      </c>
    </row>
    <row r="17" spans="2:17">
      <c r="B17" s="6">
        <f t="shared" si="1"/>
        <v>9</v>
      </c>
      <c r="C17" s="16" t="s">
        <v>190</v>
      </c>
      <c r="D17" s="30" t="s">
        <v>221</v>
      </c>
      <c r="E17" s="31"/>
      <c r="F17" s="31"/>
      <c r="G17" s="31"/>
      <c r="H17" s="31"/>
      <c r="I17" s="32"/>
      <c r="J17" s="4">
        <v>100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100</v>
      </c>
    </row>
    <row r="18" spans="2:17">
      <c r="B18" s="6">
        <f t="shared" si="1"/>
        <v>10</v>
      </c>
      <c r="C18" s="16" t="s">
        <v>191</v>
      </c>
      <c r="D18" s="30" t="s">
        <v>222</v>
      </c>
      <c r="E18" s="31"/>
      <c r="F18" s="31"/>
      <c r="G18" s="31"/>
      <c r="H18" s="31"/>
      <c r="I18" s="32"/>
      <c r="J18" s="4">
        <v>90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97.5</v>
      </c>
    </row>
    <row r="19" spans="2:17">
      <c r="B19" s="6">
        <f t="shared" si="1"/>
        <v>11</v>
      </c>
      <c r="C19" s="16" t="s">
        <v>192</v>
      </c>
      <c r="D19" s="30" t="s">
        <v>223</v>
      </c>
      <c r="E19" s="31"/>
      <c r="F19" s="31"/>
      <c r="G19" s="31"/>
      <c r="H19" s="31"/>
      <c r="I19" s="32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100</v>
      </c>
    </row>
    <row r="20" spans="2:17">
      <c r="B20" s="6">
        <f t="shared" si="1"/>
        <v>12</v>
      </c>
      <c r="C20" s="16" t="s">
        <v>193</v>
      </c>
      <c r="D20" s="30" t="s">
        <v>224</v>
      </c>
      <c r="E20" s="31"/>
      <c r="F20" s="31"/>
      <c r="G20" s="31"/>
      <c r="H20" s="31"/>
      <c r="I20" s="32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100</v>
      </c>
    </row>
    <row r="21" spans="2:17">
      <c r="B21" s="6">
        <f t="shared" si="1"/>
        <v>13</v>
      </c>
      <c r="C21" s="16" t="s">
        <v>194</v>
      </c>
      <c r="D21" s="30" t="s">
        <v>225</v>
      </c>
      <c r="E21" s="31"/>
      <c r="F21" s="31"/>
      <c r="G21" s="31"/>
      <c r="H21" s="31"/>
      <c r="I21" s="32"/>
      <c r="J21" s="4">
        <v>90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97.5</v>
      </c>
    </row>
    <row r="22" spans="2:17">
      <c r="B22" s="6">
        <f t="shared" si="1"/>
        <v>14</v>
      </c>
      <c r="C22" s="16" t="s">
        <v>195</v>
      </c>
      <c r="D22" s="30" t="s">
        <v>226</v>
      </c>
      <c r="E22" s="31"/>
      <c r="F22" s="31"/>
      <c r="G22" s="31"/>
      <c r="H22" s="31"/>
      <c r="I22" s="32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100</v>
      </c>
    </row>
    <row r="23" spans="2:17">
      <c r="B23" s="6">
        <f t="shared" si="1"/>
        <v>15</v>
      </c>
      <c r="C23" s="16" t="s">
        <v>196</v>
      </c>
      <c r="D23" s="30" t="s">
        <v>227</v>
      </c>
      <c r="E23" s="31"/>
      <c r="F23" s="31"/>
      <c r="G23" s="31"/>
      <c r="H23" s="31"/>
      <c r="I23" s="32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100</v>
      </c>
    </row>
    <row r="24" spans="2:17">
      <c r="B24" s="6">
        <f t="shared" si="1"/>
        <v>16</v>
      </c>
      <c r="C24" s="16" t="s">
        <v>197</v>
      </c>
      <c r="D24" s="30" t="s">
        <v>228</v>
      </c>
      <c r="E24" s="31"/>
      <c r="F24" s="31"/>
      <c r="G24" s="31"/>
      <c r="H24" s="31"/>
      <c r="I24" s="32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100</v>
      </c>
    </row>
    <row r="25" spans="2:17">
      <c r="B25" s="6">
        <f t="shared" si="1"/>
        <v>17</v>
      </c>
      <c r="C25" s="16" t="s">
        <v>198</v>
      </c>
      <c r="D25" s="30" t="s">
        <v>229</v>
      </c>
      <c r="E25" s="31"/>
      <c r="F25" s="31"/>
      <c r="G25" s="31"/>
      <c r="H25" s="31"/>
      <c r="I25" s="32"/>
      <c r="J25" s="4">
        <v>100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100</v>
      </c>
    </row>
    <row r="26" spans="2:17">
      <c r="B26" s="6">
        <f t="shared" si="1"/>
        <v>18</v>
      </c>
      <c r="C26" s="16" t="s">
        <v>199</v>
      </c>
      <c r="D26" s="30" t="s">
        <v>230</v>
      </c>
      <c r="E26" s="31"/>
      <c r="F26" s="31"/>
      <c r="G26" s="31"/>
      <c r="H26" s="31"/>
      <c r="I26" s="32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100</v>
      </c>
    </row>
    <row r="27" spans="2:17">
      <c r="B27" s="6">
        <f t="shared" si="1"/>
        <v>19</v>
      </c>
      <c r="C27" s="16" t="s">
        <v>200</v>
      </c>
      <c r="D27" s="30" t="s">
        <v>231</v>
      </c>
      <c r="E27" s="31"/>
      <c r="F27" s="31"/>
      <c r="G27" s="31"/>
      <c r="H27" s="31"/>
      <c r="I27" s="32"/>
      <c r="J27" s="4">
        <v>100</v>
      </c>
      <c r="K27" s="4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0">
        <f t="shared" si="0"/>
        <v>100</v>
      </c>
    </row>
    <row r="28" spans="2:17">
      <c r="B28" s="6">
        <f t="shared" si="1"/>
        <v>20</v>
      </c>
      <c r="C28" s="16" t="s">
        <v>201</v>
      </c>
      <c r="D28" s="30" t="s">
        <v>232</v>
      </c>
      <c r="E28" s="31"/>
      <c r="F28" s="31"/>
      <c r="G28" s="31"/>
      <c r="H28" s="31"/>
      <c r="I28" s="32"/>
      <c r="J28" s="4">
        <v>100</v>
      </c>
      <c r="K28" s="4">
        <v>100</v>
      </c>
      <c r="L28" s="4">
        <v>100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100</v>
      </c>
    </row>
    <row r="29" spans="2:17">
      <c r="B29" s="6">
        <f t="shared" si="1"/>
        <v>21</v>
      </c>
      <c r="C29" s="16" t="s">
        <v>202</v>
      </c>
      <c r="D29" s="30" t="s">
        <v>233</v>
      </c>
      <c r="E29" s="31"/>
      <c r="F29" s="31"/>
      <c r="G29" s="31"/>
      <c r="H29" s="31"/>
      <c r="I29" s="32"/>
      <c r="J29" s="4">
        <v>100</v>
      </c>
      <c r="K29" s="4">
        <v>100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100</v>
      </c>
    </row>
    <row r="30" spans="2:17">
      <c r="B30" s="6">
        <f t="shared" si="1"/>
        <v>22</v>
      </c>
      <c r="C30" s="16" t="s">
        <v>203</v>
      </c>
      <c r="D30" s="30" t="s">
        <v>234</v>
      </c>
      <c r="E30" s="31"/>
      <c r="F30" s="31"/>
      <c r="G30" s="31"/>
      <c r="H30" s="31"/>
      <c r="I30" s="32"/>
      <c r="J30" s="4">
        <v>100</v>
      </c>
      <c r="K30" s="4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100</v>
      </c>
    </row>
    <row r="31" spans="2:17">
      <c r="B31" s="6">
        <f t="shared" si="1"/>
        <v>23</v>
      </c>
      <c r="C31" s="16" t="s">
        <v>204</v>
      </c>
      <c r="D31" s="30" t="s">
        <v>235</v>
      </c>
      <c r="E31" s="31"/>
      <c r="F31" s="31"/>
      <c r="G31" s="31"/>
      <c r="H31" s="31"/>
      <c r="I31" s="32"/>
      <c r="J31" s="4">
        <v>100</v>
      </c>
      <c r="K31" s="4">
        <v>100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100</v>
      </c>
    </row>
    <row r="32" spans="2:17">
      <c r="B32" s="6">
        <f t="shared" si="1"/>
        <v>24</v>
      </c>
      <c r="C32" s="16" t="s">
        <v>205</v>
      </c>
      <c r="D32" s="30" t="s">
        <v>236</v>
      </c>
      <c r="E32" s="31"/>
      <c r="F32" s="31"/>
      <c r="G32" s="31"/>
      <c r="H32" s="31"/>
      <c r="I32" s="32"/>
      <c r="J32" s="4">
        <v>90</v>
      </c>
      <c r="K32" s="4">
        <v>90</v>
      </c>
      <c r="L32" s="4">
        <v>90</v>
      </c>
      <c r="M32" s="4">
        <v>90</v>
      </c>
      <c r="N32" s="4">
        <v>0</v>
      </c>
      <c r="O32" s="4">
        <v>0</v>
      </c>
      <c r="P32" s="4">
        <v>0</v>
      </c>
      <c r="Q32" s="10">
        <f t="shared" si="0"/>
        <v>90</v>
      </c>
    </row>
    <row r="33" spans="2:17">
      <c r="B33" s="6">
        <f t="shared" si="1"/>
        <v>25</v>
      </c>
      <c r="C33" s="16" t="s">
        <v>206</v>
      </c>
      <c r="D33" s="30" t="s">
        <v>237</v>
      </c>
      <c r="E33" s="31"/>
      <c r="F33" s="31"/>
      <c r="G33" s="31"/>
      <c r="H33" s="31"/>
      <c r="I33" s="32"/>
      <c r="J33" s="4">
        <v>90</v>
      </c>
      <c r="K33" s="4">
        <v>100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10">
        <f t="shared" si="0"/>
        <v>97.5</v>
      </c>
    </row>
    <row r="34" spans="2:17">
      <c r="B34" s="6">
        <f t="shared" si="1"/>
        <v>26</v>
      </c>
      <c r="C34" s="16" t="s">
        <v>207</v>
      </c>
      <c r="D34" s="30" t="s">
        <v>238</v>
      </c>
      <c r="E34" s="31"/>
      <c r="F34" s="31"/>
      <c r="G34" s="31"/>
      <c r="H34" s="31"/>
      <c r="I34" s="32"/>
      <c r="J34" s="4">
        <v>90</v>
      </c>
      <c r="K34" s="4">
        <v>100</v>
      </c>
      <c r="L34" s="4">
        <v>100</v>
      </c>
      <c r="M34" s="4">
        <v>100</v>
      </c>
      <c r="N34" s="4">
        <v>0</v>
      </c>
      <c r="O34" s="4">
        <v>0</v>
      </c>
      <c r="P34" s="4">
        <v>0</v>
      </c>
      <c r="Q34" s="10">
        <f t="shared" si="0"/>
        <v>97.5</v>
      </c>
    </row>
    <row r="35" spans="2:17">
      <c r="B35" s="6">
        <f t="shared" si="1"/>
        <v>27</v>
      </c>
      <c r="C35" s="16" t="s">
        <v>208</v>
      </c>
      <c r="D35" s="30" t="s">
        <v>239</v>
      </c>
      <c r="E35" s="31"/>
      <c r="F35" s="31"/>
      <c r="G35" s="31"/>
      <c r="H35" s="31"/>
      <c r="I35" s="32"/>
      <c r="J35" s="4">
        <v>100</v>
      </c>
      <c r="K35" s="4">
        <v>90</v>
      </c>
      <c r="L35" s="4">
        <v>100</v>
      </c>
      <c r="M35" s="4">
        <v>100</v>
      </c>
      <c r="N35" s="4">
        <v>0</v>
      </c>
      <c r="O35" s="4">
        <v>0</v>
      </c>
      <c r="P35" s="4">
        <v>0</v>
      </c>
      <c r="Q35" s="10">
        <f t="shared" si="0"/>
        <v>97.5</v>
      </c>
    </row>
    <row r="36" spans="2:17">
      <c r="B36" s="6">
        <f t="shared" si="1"/>
        <v>28</v>
      </c>
      <c r="C36" s="16" t="s">
        <v>209</v>
      </c>
      <c r="D36" s="30" t="s">
        <v>240</v>
      </c>
      <c r="E36" s="31"/>
      <c r="F36" s="31"/>
      <c r="G36" s="31"/>
      <c r="H36" s="31"/>
      <c r="I36" s="32"/>
      <c r="J36" s="4">
        <v>90</v>
      </c>
      <c r="K36" s="4">
        <v>100</v>
      </c>
      <c r="L36" s="4">
        <v>100</v>
      </c>
      <c r="M36" s="4">
        <v>100</v>
      </c>
      <c r="N36" s="4">
        <v>0</v>
      </c>
      <c r="O36" s="4">
        <v>0</v>
      </c>
      <c r="P36" s="4">
        <v>0</v>
      </c>
      <c r="Q36" s="10">
        <f t="shared" si="0"/>
        <v>97.5</v>
      </c>
    </row>
    <row r="37" spans="2:17">
      <c r="B37" s="6">
        <f t="shared" si="1"/>
        <v>29</v>
      </c>
      <c r="C37" s="16" t="s">
        <v>210</v>
      </c>
      <c r="D37" s="30" t="s">
        <v>241</v>
      </c>
      <c r="E37" s="31"/>
      <c r="F37" s="31"/>
      <c r="G37" s="31"/>
      <c r="H37" s="31"/>
      <c r="I37" s="32"/>
      <c r="J37" s="4">
        <v>90</v>
      </c>
      <c r="K37" s="4">
        <v>100</v>
      </c>
      <c r="L37" s="4">
        <v>100</v>
      </c>
      <c r="M37" s="4">
        <v>100</v>
      </c>
      <c r="N37" s="4">
        <v>0</v>
      </c>
      <c r="O37" s="4">
        <v>0</v>
      </c>
      <c r="P37" s="4">
        <v>0</v>
      </c>
      <c r="Q37" s="10">
        <f t="shared" si="0"/>
        <v>97.5</v>
      </c>
    </row>
    <row r="38" spans="2:17">
      <c r="B38" s="6">
        <f t="shared" si="1"/>
        <v>30</v>
      </c>
      <c r="C38" s="16" t="s">
        <v>211</v>
      </c>
      <c r="D38" s="30" t="s">
        <v>242</v>
      </c>
      <c r="E38" s="31"/>
      <c r="F38" s="31"/>
      <c r="G38" s="31"/>
      <c r="H38" s="31"/>
      <c r="I38" s="32"/>
      <c r="J38" s="4">
        <v>100</v>
      </c>
      <c r="K38" s="4">
        <v>100</v>
      </c>
      <c r="L38" s="4">
        <v>100</v>
      </c>
      <c r="M38" s="4">
        <v>100</v>
      </c>
      <c r="N38" s="4">
        <v>0</v>
      </c>
      <c r="O38" s="4">
        <v>0</v>
      </c>
      <c r="P38" s="4">
        <v>0</v>
      </c>
      <c r="Q38" s="10">
        <f t="shared" si="0"/>
        <v>100</v>
      </c>
    </row>
    <row r="39" spans="2:17">
      <c r="B39" s="6">
        <f t="shared" si="1"/>
        <v>31</v>
      </c>
      <c r="C39" s="16" t="s">
        <v>212</v>
      </c>
      <c r="D39" s="39" t="s">
        <v>243</v>
      </c>
      <c r="E39" s="40"/>
      <c r="F39" s="40"/>
      <c r="G39" s="40"/>
      <c r="H39" s="40"/>
      <c r="I39" s="41"/>
      <c r="J39" s="4">
        <v>100</v>
      </c>
      <c r="K39" s="4">
        <v>100</v>
      </c>
      <c r="L39" s="4">
        <v>100</v>
      </c>
      <c r="M39" s="4">
        <v>100</v>
      </c>
      <c r="N39" s="4">
        <v>0</v>
      </c>
      <c r="O39" s="4">
        <v>0</v>
      </c>
      <c r="P39" s="4">
        <v>0</v>
      </c>
      <c r="Q39" s="10">
        <f t="shared" si="0"/>
        <v>100</v>
      </c>
    </row>
    <row r="40" spans="2:17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>
        <f>SUM(J9:J39)</f>
        <v>3000</v>
      </c>
      <c r="K40" s="4">
        <f>SUM(K9:K39)</f>
        <v>3070</v>
      </c>
      <c r="L40" s="4">
        <f>SUM(L9:L39)</f>
        <v>3080</v>
      </c>
      <c r="M40" s="4">
        <f>SUM(M9:M39)</f>
        <v>3090</v>
      </c>
      <c r="N40" s="4"/>
      <c r="O40" s="4"/>
      <c r="P40" s="4"/>
      <c r="Q40" s="10">
        <f>SUM(Q9:Q39)/31</f>
        <v>98.709677419354833</v>
      </c>
    </row>
    <row r="41" spans="2:17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7"/>
    </row>
    <row r="42" spans="2:17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7"/>
    </row>
    <row r="43" spans="2:17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7"/>
    </row>
    <row r="44" spans="2:17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7"/>
    </row>
    <row r="45" spans="2:17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7"/>
    </row>
    <row r="46" spans="2:17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7"/>
    </row>
    <row r="47" spans="2:17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7"/>
    </row>
    <row r="48" spans="2:17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7"/>
    </row>
    <row r="49" spans="2:17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7"/>
    </row>
    <row r="50" spans="2:17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7"/>
    </row>
    <row r="51" spans="2:17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7"/>
    </row>
    <row r="52" spans="2:17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7"/>
    </row>
    <row r="53" spans="2:17">
      <c r="B53" s="6">
        <f t="shared" si="1"/>
        <v>45</v>
      </c>
      <c r="C53" s="3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7"/>
    </row>
    <row r="54" spans="2:17">
      <c r="C54" s="19"/>
      <c r="D54" s="19"/>
      <c r="E54" s="1"/>
      <c r="H54" s="22" t="s">
        <v>19</v>
      </c>
      <c r="I54" s="22"/>
      <c r="J54" s="11">
        <v>31</v>
      </c>
      <c r="K54" s="11">
        <v>31</v>
      </c>
      <c r="L54" s="11">
        <v>31</v>
      </c>
      <c r="M54" s="11">
        <f t="shared" ref="M54:P58" si="2">COUNTIF(M10:M53,"&gt;=70")</f>
        <v>31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1">
        <v>31</v>
      </c>
    </row>
    <row r="55" spans="2:17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" si="3">COUNTIF(K9:K53,"&lt;70")</f>
        <v>0</v>
      </c>
      <c r="L55" s="12">
        <f t="shared" ref="L55" si="4">COUNTIF(L9:L53,"&lt;70")</f>
        <v>0</v>
      </c>
      <c r="M55" s="11">
        <v>0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2">
        <f t="shared" ref="Q55" si="5">COUNTIF(Q9:Q53,"&lt;70")</f>
        <v>0</v>
      </c>
    </row>
    <row r="56" spans="2:17">
      <c r="C56" s="19"/>
      <c r="D56" s="19"/>
      <c r="E56" s="19"/>
      <c r="H56" s="23" t="s">
        <v>21</v>
      </c>
      <c r="I56" s="23"/>
      <c r="J56" s="12">
        <v>31</v>
      </c>
      <c r="K56" s="12">
        <v>31</v>
      </c>
      <c r="L56" s="12">
        <v>31</v>
      </c>
      <c r="M56" s="11">
        <v>31</v>
      </c>
      <c r="N56" s="11">
        <f t="shared" si="2"/>
        <v>0</v>
      </c>
      <c r="O56" s="11">
        <f t="shared" si="2"/>
        <v>0</v>
      </c>
      <c r="P56" s="11">
        <f t="shared" si="2"/>
        <v>0</v>
      </c>
      <c r="Q56" s="12">
        <v>31</v>
      </c>
    </row>
    <row r="57" spans="2:17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" si="6">K54/K56</f>
        <v>1</v>
      </c>
      <c r="L57" s="14">
        <f t="shared" ref="L57:M57" si="7">L54/L56</f>
        <v>1</v>
      </c>
      <c r="M57" s="14">
        <f t="shared" si="7"/>
        <v>1</v>
      </c>
      <c r="N57" s="11">
        <f t="shared" si="2"/>
        <v>0</v>
      </c>
      <c r="O57" s="11">
        <f t="shared" si="2"/>
        <v>0</v>
      </c>
      <c r="P57" s="11">
        <f t="shared" si="2"/>
        <v>0</v>
      </c>
      <c r="Q57" s="14">
        <f t="shared" ref="Q57" si="8">Q54/Q56</f>
        <v>1</v>
      </c>
    </row>
    <row r="58" spans="2:17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" si="9">K55/K56</f>
        <v>0</v>
      </c>
      <c r="L58" s="13">
        <f t="shared" ref="L58:M58" si="10">L55/L56</f>
        <v>0</v>
      </c>
      <c r="M58" s="13">
        <f t="shared" si="10"/>
        <v>0</v>
      </c>
      <c r="N58" s="11">
        <f t="shared" si="2"/>
        <v>0</v>
      </c>
      <c r="O58" s="11">
        <f t="shared" si="2"/>
        <v>0</v>
      </c>
      <c r="P58" s="11">
        <f t="shared" si="2"/>
        <v>0</v>
      </c>
      <c r="Q58" s="13">
        <f t="shared" ref="Q58" si="11">Q55/Q56</f>
        <v>0</v>
      </c>
    </row>
    <row r="59" spans="2:17">
      <c r="C59" s="19"/>
      <c r="D59" s="19"/>
      <c r="E59" s="8"/>
    </row>
    <row r="60" spans="2:17">
      <c r="C60" s="1"/>
      <c r="D60" s="1"/>
      <c r="E60" s="8"/>
    </row>
    <row r="61" spans="2:17">
      <c r="J61" s="25"/>
      <c r="K61" s="25"/>
      <c r="L61" s="25"/>
      <c r="M61" s="25"/>
      <c r="N61" s="25"/>
      <c r="O61" s="25"/>
      <c r="P61" s="25"/>
    </row>
    <row r="62" spans="2:17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DESARROLLO HUMANO</vt:lpstr>
      <vt:lpstr>FUNDAMENTOS DE INVESTIGACION</vt:lpstr>
      <vt:lpstr>ECONOMIA EMPRESARIAL</vt:lpstr>
      <vt:lpstr>DESARROLLO SUSTENTABLE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2024-01-06T12:30:26Z</dcterms:modified>
</cp:coreProperties>
</file>