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monse\Downloads\"/>
    </mc:Choice>
  </mc:AlternateContent>
  <xr:revisionPtr revIDLastSave="0" documentId="13_ncr:1_{4E302145-04DA-4ADB-AC47-6D225734ADB1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22" l="1"/>
  <c r="L15" i="22"/>
  <c r="I14" i="23" l="1"/>
  <c r="I15" i="23"/>
  <c r="D19" i="24"/>
  <c r="D20" i="24"/>
  <c r="D21" i="24"/>
  <c r="D22" i="24"/>
  <c r="D23" i="24"/>
  <c r="D24" i="24"/>
  <c r="D25" i="24"/>
  <c r="D26" i="24"/>
  <c r="D27" i="24"/>
  <c r="I14" i="10"/>
  <c r="I15" i="10"/>
  <c r="I15" i="24" l="1"/>
  <c r="I16" i="24"/>
  <c r="I14" i="24" l="1"/>
  <c r="A15" i="23"/>
  <c r="C15" i="23"/>
  <c r="D15" i="23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D15" i="25"/>
  <c r="A15" i="25"/>
  <c r="I14" i="25"/>
  <c r="J14" i="25" s="1"/>
  <c r="D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C27" i="24"/>
  <c r="A27" i="24"/>
  <c r="E26" i="24"/>
  <c r="I26" i="24" s="1"/>
  <c r="J26" i="24" s="1"/>
  <c r="C26" i="24"/>
  <c r="A26" i="24"/>
  <c r="E25" i="24"/>
  <c r="I25" i="24" s="1"/>
  <c r="J25" i="24" s="1"/>
  <c r="C25" i="24"/>
  <c r="A25" i="24"/>
  <c r="E24" i="24"/>
  <c r="I24" i="24" s="1"/>
  <c r="J24" i="24" s="1"/>
  <c r="C24" i="24"/>
  <c r="A24" i="24"/>
  <c r="E23" i="24"/>
  <c r="I23" i="24" s="1"/>
  <c r="J23" i="24" s="1"/>
  <c r="C23" i="24"/>
  <c r="A23" i="24"/>
  <c r="E22" i="24"/>
  <c r="I22" i="24" s="1"/>
  <c r="J22" i="24" s="1"/>
  <c r="C22" i="24"/>
  <c r="A22" i="24"/>
  <c r="E21" i="24"/>
  <c r="I21" i="24" s="1"/>
  <c r="J21" i="24" s="1"/>
  <c r="C21" i="24"/>
  <c r="A21" i="24"/>
  <c r="E20" i="24"/>
  <c r="I20" i="24" s="1"/>
  <c r="J20" i="24" s="1"/>
  <c r="C20" i="24"/>
  <c r="A20" i="24"/>
  <c r="E19" i="24"/>
  <c r="I19" i="24" s="1"/>
  <c r="J19" i="24" s="1"/>
  <c r="C19" i="24"/>
  <c r="A19" i="24"/>
  <c r="I18" i="24"/>
  <c r="I17" i="24"/>
  <c r="A14" i="24"/>
  <c r="B10" i="24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D14" i="23"/>
  <c r="A14" i="23"/>
  <c r="B10" i="23"/>
  <c r="L8" i="23"/>
  <c r="H8" i="23"/>
  <c r="E8" i="23"/>
  <c r="A15" i="22"/>
  <c r="D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H27" i="22" s="1"/>
  <c r="D14" i="22"/>
  <c r="A14" i="22"/>
  <c r="B10" i="22"/>
  <c r="L8" i="22"/>
  <c r="H8" i="22"/>
  <c r="E8" i="22"/>
  <c r="N28" i="22"/>
  <c r="M28" i="22"/>
  <c r="K28" i="22"/>
  <c r="G28" i="22"/>
  <c r="F28" i="22"/>
  <c r="L27" i="22"/>
  <c r="I27" i="22"/>
  <c r="J27" i="22" s="1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L16" i="25" l="1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9" i="24"/>
  <c r="L20" i="24"/>
  <c r="L21" i="24"/>
  <c r="L22" i="24"/>
  <c r="L23" i="24"/>
  <c r="L24" i="24"/>
  <c r="L25" i="24"/>
  <c r="L26" i="24"/>
  <c r="L27" i="24"/>
  <c r="H19" i="24"/>
  <c r="H20" i="24"/>
  <c r="H21" i="24"/>
  <c r="H22" i="24"/>
  <c r="H23" i="24"/>
  <c r="H24" i="24"/>
  <c r="H25" i="24"/>
  <c r="H26" i="24"/>
  <c r="H27" i="24"/>
  <c r="E28" i="24"/>
  <c r="L16" i="23"/>
  <c r="L17" i="23"/>
  <c r="L18" i="23"/>
  <c r="L19" i="23"/>
  <c r="L20" i="23"/>
  <c r="L21" i="23"/>
  <c r="L22" i="23"/>
  <c r="L23" i="23"/>
  <c r="L24" i="23"/>
  <c r="L25" i="23"/>
  <c r="L26" i="23"/>
  <c r="L27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<sst xmlns="http://schemas.openxmlformats.org/spreadsheetml/2006/main" count="190" uniqueCount="47">
  <si>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</si>
  <si>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</si>
  <si>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</si>
  <si>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</si>
  <si>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</si>
  <si>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</si>
  <si>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</si>
  <si>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</si>
  <si>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</si>
  <si>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</si>
  <si>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</si>
  <si>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</si>
  <si>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</si>
  <si>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</si>
  <si>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</si>
  <si>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</si>
  <si>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</si>
  <si>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</si>
  <si>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</si>
  <si>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</si>
  <si>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</si>
  <si>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</si>
  <si>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</si>
  <si>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</si>
  <si>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</si>
  <si>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</si>
  <si>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</si>
  <si>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</si>
  <si>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</si>
  <si>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</si>
  <si>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</si>
  <si>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LIC. MONSERRAT VÁZQUEZ MALAGA</t>
  </si>
  <si>
    <t xml:space="preserve">LIC. MANUEL DE JESÚS CANO BUSTAMANTE </t>
  </si>
  <si>
    <t xml:space="preserve">DIVISIÓN DE </t>
  </si>
  <si>
    <t>LIC. EN ADMINISTRACIÓN</t>
  </si>
  <si>
    <t xml:space="preserve">LIC. MONSERRAT VÁZQUEZ MAGA </t>
  </si>
  <si>
    <t>LC. MANUEL DE JESÚS CANO BUSTAMANTE</t>
  </si>
  <si>
    <t xml:space="preserve">LIC. MONSERRAT VÁZQUEZ MALAGA </t>
  </si>
  <si>
    <t xml:space="preserve">LC. MANUEL DE JESÚS CANO BUSTAMANTE </t>
  </si>
  <si>
    <t xml:space="preserve">LIC. EN ADMINISTRACIÓN </t>
  </si>
  <si>
    <t>DLA</t>
  </si>
  <si>
    <t>SEPT 23 - ENE 24</t>
  </si>
  <si>
    <t>DERECHO EMPRESARIAL</t>
  </si>
  <si>
    <t>305 A</t>
  </si>
  <si>
    <t xml:space="preserve">305 B </t>
  </si>
  <si>
    <t>305 B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</si>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</sst>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313765</xdr:colOff>
      <xdr:row>33</xdr:row>
      <xdr:rowOff>10152</xdr:rowOff>
    </xdr:from>
    <xdr:to>
      <xdr:col>3</xdr:col>
      <xdr:colOff>661147</xdr:colOff>
      <xdr:row>33</xdr:row>
      <xdr:rowOff>756546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C8E56A3-C215-46E3-45A6-63345860B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4883" y="7439652"/>
          <a:ext cx="717176" cy="7463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67235</xdr:colOff>
      <xdr:row>33</xdr:row>
      <xdr:rowOff>11206</xdr:rowOff>
    </xdr:from>
    <xdr:to>
      <xdr:col>3</xdr:col>
      <xdr:colOff>784411</xdr:colOff>
      <xdr:row>33</xdr:row>
      <xdr:rowOff>757600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8695EB9-2E66-4F26-AE50-39DDE3218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8147" y="7474324"/>
          <a:ext cx="717176" cy="7463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52294</xdr:colOff>
      <xdr:row>33</xdr:row>
      <xdr:rowOff>14941</xdr:rowOff>
    </xdr:from>
    <xdr:to>
      <xdr:col>3</xdr:col>
      <xdr:colOff>788146</xdr:colOff>
      <xdr:row>33</xdr:row>
      <xdr:rowOff>761335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15C7A6-30E9-4D1E-A397-41BC87A75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8882" y="7358529"/>
          <a:ext cx="735852" cy="7463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373529</xdr:colOff>
      <xdr:row>33</xdr:row>
      <xdr:rowOff>37353</xdr:rowOff>
    </xdr:from>
    <xdr:to>
      <xdr:col>3</xdr:col>
      <xdr:colOff>720911</xdr:colOff>
      <xdr:row>33</xdr:row>
      <xdr:rowOff>783747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2C6A49-F316-4C3B-9688-C01E4ADAF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1647" y="7380941"/>
          <a:ext cx="735852" cy="7463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82177</xdr:colOff>
      <xdr:row>33</xdr:row>
      <xdr:rowOff>29882</xdr:rowOff>
    </xdr:from>
    <xdr:to>
      <xdr:col>3</xdr:col>
      <xdr:colOff>818029</xdr:colOff>
      <xdr:row>33</xdr:row>
      <xdr:rowOff>776276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6A65935-177F-4510-9F80-0B0E031B4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765" y="7373470"/>
          <a:ext cx="735852" cy="746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N19" sqref="N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2.81640625" style="1" customWidth="1"/>
    <col min="5" max="5" width="9.453125" style="1" customWidth="1"/>
    <col min="6" max="9" width="7.54296875" style="1" customWidth="1"/>
    <col min="10" max="10" width="20.5429687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2</v>
      </c>
      <c r="B6" s="25"/>
      <c r="C6" s="25"/>
      <c r="D6" s="25"/>
      <c r="E6" s="26" t="s">
        <v>39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6" t="s">
        <v>4</v>
      </c>
      <c r="C8" s="36"/>
      <c r="D8" s="14" t="s">
        <v>5</v>
      </c>
      <c r="E8" s="5">
        <v>1</v>
      </c>
      <c r="G8" s="4" t="s">
        <v>6</v>
      </c>
      <c r="H8" s="5">
        <v>1</v>
      </c>
      <c r="I8" s="35" t="s">
        <v>7</v>
      </c>
      <c r="J8" s="35"/>
      <c r="K8" s="35"/>
      <c r="L8" s="36" t="s">
        <v>41</v>
      </c>
      <c r="M8" s="36"/>
      <c r="N8" s="36"/>
    </row>
    <row r="10" spans="1:14" ht="13" x14ac:dyDescent="0.3">
      <c r="A10" s="4" t="s">
        <v>8</v>
      </c>
      <c r="B10" s="36" t="s">
        <v>31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22" t="s">
        <v>42</v>
      </c>
      <c r="B14" s="9" t="s">
        <v>21</v>
      </c>
      <c r="C14" s="9" t="s">
        <v>43</v>
      </c>
      <c r="D14" s="9" t="s">
        <v>40</v>
      </c>
      <c r="E14" s="9">
        <v>25</v>
      </c>
      <c r="F14" s="9">
        <v>25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v>0</v>
      </c>
      <c r="M14" s="9">
        <v>94</v>
      </c>
      <c r="N14" s="15">
        <v>0.52</v>
      </c>
    </row>
    <row r="15" spans="1:14" s="11" customFormat="1" x14ac:dyDescent="0.25">
      <c r="A15" s="22" t="s">
        <v>42</v>
      </c>
      <c r="B15" s="9" t="s">
        <v>21</v>
      </c>
      <c r="C15" s="9" t="s">
        <v>44</v>
      </c>
      <c r="D15" s="9" t="s">
        <v>40</v>
      </c>
      <c r="E15" s="9">
        <v>29</v>
      </c>
      <c r="F15" s="9">
        <v>29</v>
      </c>
      <c r="G15" s="9"/>
      <c r="H15" s="10"/>
      <c r="I15" s="9">
        <f t="shared" si="0"/>
        <v>0</v>
      </c>
      <c r="J15" s="10"/>
      <c r="K15" s="9">
        <v>0</v>
      </c>
      <c r="L15" s="10">
        <v>0</v>
      </c>
      <c r="M15" s="9">
        <v>85</v>
      </c>
      <c r="N15" s="15">
        <v>0.48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>
        <f t="shared" si="0"/>
        <v>0</v>
      </c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54</v>
      </c>
      <c r="F28" s="17">
        <f>SUM(F14:F27)</f>
        <v>54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89.5</v>
      </c>
      <c r="N28" s="19">
        <f>AVERAGE(N14:N27)</f>
        <v>0.5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">
        <v>31</v>
      </c>
      <c r="C37" s="42"/>
      <c r="D37" s="42"/>
      <c r="E37" s="13"/>
      <c r="F37" s="13"/>
      <c r="G37" s="42" t="s">
        <v>32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5" zoomScale="85" zoomScaleNormal="85" zoomScaleSheetLayoutView="100" workbookViewId="0">
      <selection activeCell="O15" sqref="O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2</v>
      </c>
      <c r="B6" s="25"/>
      <c r="C6" s="25"/>
      <c r="D6" s="25"/>
      <c r="E6" s="26" t="s">
        <v>39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6">
        <v>2</v>
      </c>
      <c r="C8" s="36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36" t="str">
        <f>'1'!L8</f>
        <v>SEPT 23 - ENE 24</v>
      </c>
      <c r="M8" s="36"/>
      <c r="N8" s="36"/>
    </row>
    <row r="10" spans="1:14" ht="13" x14ac:dyDescent="0.3">
      <c r="A10" s="4" t="s">
        <v>8</v>
      </c>
      <c r="B10" s="36" t="str">
        <f>'1'!B10</f>
        <v>LIC. MONSERRAT VÁZQUEZ MALAGA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tr">
        <f>'1'!A14</f>
        <v>DERECHO EMPRESARIAL</v>
      </c>
      <c r="B14" s="9" t="s">
        <v>46</v>
      </c>
      <c r="C14" s="9" t="s">
        <v>43</v>
      </c>
      <c r="D14" s="9" t="str">
        <f>'1'!D14</f>
        <v>DLA</v>
      </c>
      <c r="E14" s="9">
        <v>25</v>
      </c>
      <c r="F14" s="9">
        <v>21</v>
      </c>
      <c r="G14" s="9"/>
      <c r="H14" s="10"/>
      <c r="I14" s="9"/>
      <c r="J14" s="10"/>
      <c r="K14" s="9">
        <v>0</v>
      </c>
      <c r="L14" s="10">
        <f t="shared" ref="L14:L28" si="0">K14/E14</f>
        <v>0</v>
      </c>
      <c r="M14" s="9">
        <v>80</v>
      </c>
      <c r="N14" s="15">
        <v>0.84</v>
      </c>
    </row>
    <row r="15" spans="1:14" s="11" customFormat="1" x14ac:dyDescent="0.25">
      <c r="A15" s="9" t="str">
        <f>'1'!A15</f>
        <v>DERECHO EMPRESARIAL</v>
      </c>
      <c r="B15" s="9" t="s">
        <v>46</v>
      </c>
      <c r="C15" s="9" t="s">
        <v>44</v>
      </c>
      <c r="D15" s="9" t="str">
        <f>'1'!D15</f>
        <v>DLA</v>
      </c>
      <c r="E15" s="9">
        <v>29</v>
      </c>
      <c r="F15" s="9">
        <v>26</v>
      </c>
      <c r="G15" s="9"/>
      <c r="H15" s="10"/>
      <c r="I15" s="9"/>
      <c r="J15" s="10"/>
      <c r="K15" s="9">
        <v>0</v>
      </c>
      <c r="L15" s="10">
        <f t="shared" si="0"/>
        <v>0</v>
      </c>
      <c r="M15" s="9">
        <v>88</v>
      </c>
      <c r="N15" s="15">
        <v>0.38</v>
      </c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ref="H16:H27" si="1">F16/E16</f>
        <v>#DIV/0!</v>
      </c>
      <c r="I16" s="9">
        <f t="shared" ref="I16:I28" si="2">(E16-SUM(F16:G16))-K16</f>
        <v>0</v>
      </c>
      <c r="J16" s="10" t="e">
        <f t="shared" ref="J16:J28" si="3">I16/E16</f>
        <v>#DIV/0!</v>
      </c>
      <c r="K16" s="9"/>
      <c r="L16" s="10" t="e">
        <f t="shared" si="0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1"/>
        <v>#DIV/0!</v>
      </c>
      <c r="I17" s="9">
        <f t="shared" si="2"/>
        <v>0</v>
      </c>
      <c r="J17" s="10" t="e">
        <f t="shared" si="3"/>
        <v>#DIV/0!</v>
      </c>
      <c r="K17" s="9"/>
      <c r="L17" s="10" t="e">
        <f t="shared" si="0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2"/>
        <v>0</v>
      </c>
      <c r="J18" s="10" t="e">
        <f t="shared" si="3"/>
        <v>#DIV/0!</v>
      </c>
      <c r="K18" s="9"/>
      <c r="L18" s="10" t="e">
        <f t="shared" si="0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0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0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0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0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0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0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0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0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0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54</v>
      </c>
      <c r="F28" s="17">
        <f>SUM(F14:F27)</f>
        <v>47</v>
      </c>
      <c r="G28" s="17">
        <f>SUM(G14:G27)</f>
        <v>0</v>
      </c>
      <c r="H28" s="18">
        <f>SUM(F28:G28)/E28</f>
        <v>0.87037037037037035</v>
      </c>
      <c r="I28" s="17">
        <f t="shared" si="2"/>
        <v>7</v>
      </c>
      <c r="J28" s="18">
        <f t="shared" si="3"/>
        <v>0.12962962962962962</v>
      </c>
      <c r="K28" s="17">
        <f>SUM(K14:K27)</f>
        <v>0</v>
      </c>
      <c r="L28" s="18">
        <f t="shared" si="0"/>
        <v>0</v>
      </c>
      <c r="M28" s="17">
        <f>AVERAGE(M14:M27)</f>
        <v>84</v>
      </c>
      <c r="N28" s="19">
        <f>AVERAGE(N14:N27)</f>
        <v>0.61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">
        <v>31</v>
      </c>
      <c r="C37" s="42"/>
      <c r="D37" s="42"/>
      <c r="E37" s="13"/>
      <c r="F37" s="13"/>
      <c r="G37" s="42" t="s">
        <v>38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="85" zoomScaleNormal="85" zoomScaleSheetLayoutView="100" workbookViewId="0">
      <selection activeCell="N15" sqref="N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2</v>
      </c>
      <c r="B6" s="25"/>
      <c r="C6" s="25"/>
      <c r="D6" s="25"/>
      <c r="E6" s="26" t="s">
        <v>39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6">
        <v>3</v>
      </c>
      <c r="C8" s="36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36" t="str">
        <f>'1'!L8</f>
        <v>SEPT 23 - ENE 24</v>
      </c>
      <c r="M8" s="36"/>
      <c r="N8" s="36"/>
    </row>
    <row r="10" spans="1:14" ht="13" x14ac:dyDescent="0.3">
      <c r="A10" s="4" t="s">
        <v>8</v>
      </c>
      <c r="B10" s="36" t="str">
        <f>'1'!B10</f>
        <v>LIC. MONSERRAT VÁZQUEZ MALAGA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tr">
        <f>'1'!A14</f>
        <v>DERECHO EMPRESARIAL</v>
      </c>
      <c r="B14" s="9"/>
      <c r="C14" s="9" t="s">
        <v>43</v>
      </c>
      <c r="D14" s="9" t="str">
        <f>'1'!D14</f>
        <v>DLA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/>
      <c r="M14" s="9"/>
      <c r="N14" s="15"/>
    </row>
    <row r="15" spans="1:14" s="11" customFormat="1" x14ac:dyDescent="0.25">
      <c r="A15" s="9" t="str">
        <f>'1'!A15</f>
        <v>DERECHO EMPRESARIAL</v>
      </c>
      <c r="B15" s="9"/>
      <c r="C15" s="9" t="str">
        <f>'1'!C15</f>
        <v xml:space="preserve">305 B </v>
      </c>
      <c r="D15" s="9" t="str">
        <f>'1'!D15</f>
        <v>DLA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/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ref="H16:H27" si="1">F16/E16</f>
        <v>#DIV/0!</v>
      </c>
      <c r="I16" s="9">
        <f t="shared" si="0"/>
        <v>0</v>
      </c>
      <c r="J16" s="10" t="e">
        <f t="shared" ref="J16:J28" si="2">I16/E16</f>
        <v>#DIV/0!</v>
      </c>
      <c r="K16" s="9"/>
      <c r="L16" s="10" t="e">
        <f t="shared" ref="L16:L28" si="3">K16/E16</f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1"/>
        <v>#DIV/0!</v>
      </c>
      <c r="I17" s="9">
        <f t="shared" si="0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0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">
        <v>37</v>
      </c>
      <c r="C37" s="42"/>
      <c r="D37" s="42"/>
      <c r="E37" s="13"/>
      <c r="F37" s="13"/>
      <c r="G37" s="42" t="s">
        <v>38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6" zoomScale="85" zoomScaleNormal="85" zoomScaleSheetLayoutView="100" workbookViewId="0">
      <selection activeCell="P20" sqref="P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33</v>
      </c>
      <c r="B6" s="25"/>
      <c r="C6" s="25"/>
      <c r="D6" s="25"/>
      <c r="E6" s="26" t="s">
        <v>34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6">
        <v>4</v>
      </c>
      <c r="C8" s="36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36" t="str">
        <f>'1'!L8</f>
        <v>SEPT 23 - ENE 24</v>
      </c>
      <c r="M8" s="36"/>
      <c r="N8" s="36"/>
    </row>
    <row r="10" spans="1:14" ht="13" x14ac:dyDescent="0.3">
      <c r="A10" s="4" t="s">
        <v>8</v>
      </c>
      <c r="B10" s="36" t="str">
        <f>'1'!B10</f>
        <v>LIC. MONSERRAT VÁZQUEZ MALAGA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tr">
        <f>'1'!A14</f>
        <v>DERECHO EMPRESARIAL</v>
      </c>
      <c r="B14" s="9"/>
      <c r="C14" s="9"/>
      <c r="D14" s="9"/>
      <c r="E14" s="9"/>
      <c r="F14" s="9"/>
      <c r="G14" s="9"/>
      <c r="H14" s="21"/>
      <c r="I14" s="9">
        <f t="shared" ref="I14:I16" si="0">(E14-SUM(F14:G14))-K14</f>
        <v>0</v>
      </c>
      <c r="J14" s="21"/>
      <c r="K14" s="9">
        <v>0</v>
      </c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>
        <f t="shared" si="0"/>
        <v>0</v>
      </c>
      <c r="J15" s="21"/>
      <c r="K15" s="9">
        <v>0</v>
      </c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>
        <f t="shared" ref="I17:I28" si="1">(E17-SUM(F17:G17))-K17</f>
        <v>0</v>
      </c>
      <c r="J17" s="10"/>
      <c r="K17" s="9">
        <v>0</v>
      </c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>
        <f t="shared" si="1"/>
        <v>0</v>
      </c>
      <c r="J18" s="10"/>
      <c r="K18" s="9">
        <v>0</v>
      </c>
      <c r="L18" s="10"/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2">F19/E19</f>
        <v>#DIV/0!</v>
      </c>
      <c r="I19" s="9">
        <f t="shared" si="1"/>
        <v>0</v>
      </c>
      <c r="J19" s="10" t="e">
        <f t="shared" ref="J19:J28" si="3">I19/E19</f>
        <v>#DIV/0!</v>
      </c>
      <c r="K19" s="9"/>
      <c r="L19" s="10" t="e">
        <f t="shared" ref="L19:L28" si="4">K19/E19</f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1"/>
        <v>0</v>
      </c>
      <c r="J20" s="10" t="e">
        <f t="shared" si="3"/>
        <v>#DIV/0!</v>
      </c>
      <c r="K20" s="9"/>
      <c r="L20" s="10" t="e">
        <f t="shared" si="4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1"/>
        <v>0</v>
      </c>
      <c r="J21" s="10" t="e">
        <f t="shared" si="3"/>
        <v>#DIV/0!</v>
      </c>
      <c r="K21" s="9"/>
      <c r="L21" s="10" t="e">
        <f t="shared" si="4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1"/>
        <v>0</v>
      </c>
      <c r="J22" s="10" t="e">
        <f t="shared" si="3"/>
        <v>#DIV/0!</v>
      </c>
      <c r="K22" s="9"/>
      <c r="L22" s="10" t="e">
        <f t="shared" si="4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1"/>
        <v>0</v>
      </c>
      <c r="J23" s="10" t="e">
        <f t="shared" si="3"/>
        <v>#DIV/0!</v>
      </c>
      <c r="K23" s="9"/>
      <c r="L23" s="10" t="e">
        <f t="shared" si="4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1"/>
        <v>0</v>
      </c>
      <c r="J24" s="10" t="e">
        <f t="shared" si="3"/>
        <v>#DIV/0!</v>
      </c>
      <c r="K24" s="9"/>
      <c r="L24" s="10" t="e">
        <f t="shared" si="4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1"/>
        <v>0</v>
      </c>
      <c r="J25" s="10" t="e">
        <f t="shared" si="3"/>
        <v>#DIV/0!</v>
      </c>
      <c r="K25" s="9"/>
      <c r="L25" s="10" t="e">
        <f t="shared" si="4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1"/>
        <v>0</v>
      </c>
      <c r="J26" s="10" t="e">
        <f t="shared" si="3"/>
        <v>#DIV/0!</v>
      </c>
      <c r="K26" s="9"/>
      <c r="L26" s="10" t="e">
        <f t="shared" si="4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1"/>
        <v>0</v>
      </c>
      <c r="J27" s="10" t="e">
        <f t="shared" si="3"/>
        <v>#DIV/0!</v>
      </c>
      <c r="K27" s="9"/>
      <c r="L27" s="10" t="e">
        <f t="shared" si="4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3"/>
        <v>#DIV/0!</v>
      </c>
      <c r="K28" s="17">
        <f>SUM(K14:K27)</f>
        <v>0</v>
      </c>
      <c r="L28" s="18" t="e">
        <f t="shared" si="4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">
        <v>35</v>
      </c>
      <c r="C37" s="42"/>
      <c r="D37" s="42"/>
      <c r="E37" s="13"/>
      <c r="F37" s="13"/>
      <c r="G37" s="42" t="s">
        <v>36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2" zoomScale="85" zoomScaleNormal="85" zoomScaleSheetLayoutView="100" workbookViewId="0">
      <selection activeCell="O15" sqref="O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9" width="7.54296875" style="1" customWidth="1"/>
    <col min="10" max="10" width="17.0898437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2</v>
      </c>
      <c r="B6" s="25"/>
      <c r="C6" s="25"/>
      <c r="D6" s="25"/>
      <c r="E6" s="26" t="s">
        <v>39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6" t="s">
        <v>29</v>
      </c>
      <c r="C8" s="36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36" t="str">
        <f>'1'!L8</f>
        <v>SEPT 23 - ENE 24</v>
      </c>
      <c r="M8" s="36"/>
      <c r="N8" s="36"/>
    </row>
    <row r="10" spans="1:14" ht="13" x14ac:dyDescent="0.3">
      <c r="A10" s="4" t="s">
        <v>8</v>
      </c>
      <c r="B10" s="36" t="str">
        <f>'1'!B10</f>
        <v>LIC. MONSERRAT VÁZQUEZ MALAGA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tr">
        <f>'1'!A14</f>
        <v>DERECHO EMPRESARIAL</v>
      </c>
      <c r="B14" s="23" t="s">
        <v>25</v>
      </c>
      <c r="C14" s="9" t="s">
        <v>43</v>
      </c>
      <c r="D14" s="9" t="str">
        <f>'1'!D14</f>
        <v>DLA</v>
      </c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>
        <v>0</v>
      </c>
      <c r="L14" s="10">
        <v>0</v>
      </c>
      <c r="M14" s="9"/>
      <c r="N14" s="15"/>
    </row>
    <row r="15" spans="1:14" s="11" customFormat="1" x14ac:dyDescent="0.25">
      <c r="A15" s="9" t="str">
        <f>'1'!A15</f>
        <v>DERECHO EMPRESARIAL</v>
      </c>
      <c r="B15" s="23" t="s">
        <v>25</v>
      </c>
      <c r="C15" s="9" t="s">
        <v>45</v>
      </c>
      <c r="D15" s="9" t="str">
        <f>'1'!D15</f>
        <v>DLA</v>
      </c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>
        <v>0</v>
      </c>
      <c r="L15" s="10"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ref="L16:L28" si="3">K16/E16</f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LIC. MONSERRAT VÁZQUEZ MALAGA</v>
      </c>
      <c r="C37" s="42"/>
      <c r="D37" s="42"/>
      <c r="E37" s="13"/>
      <c r="F37" s="13"/>
      <c r="G37" s="42" t="s">
        <v>36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MONSERRAT VÁZQUEZ MALAGA</cp:lastModifiedBy>
  <cp:revision/>
  <dcterms:created xsi:type="dcterms:W3CDTF">2021-11-22T14:45:25Z</dcterms:created>
  <dcterms:modified xsi:type="dcterms:W3CDTF">2023-11-01T22:33:19Z</dcterms:modified>
  <cp:category/>
  <cp:contentStatus/>
</cp:coreProperties>
</file>