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onse\Downloads\"/>
    </mc:Choice>
  </mc:AlternateContent>
  <xr:revisionPtr revIDLastSave="0" documentId="13_ncr:1_{8F7C8B94-EDB9-42E1-81C5-3F5D42E1915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4" l="1"/>
  <c r="L14" i="22"/>
  <c r="L15" i="22"/>
  <c r="I14" i="23" l="1"/>
  <c r="I15" i="23"/>
  <c r="D20" i="24"/>
  <c r="D21" i="24"/>
  <c r="D22" i="24"/>
  <c r="D23" i="24"/>
  <c r="D24" i="24"/>
  <c r="D25" i="24"/>
  <c r="D26" i="24"/>
  <c r="D27" i="24"/>
  <c r="I14" i="10"/>
  <c r="I15" i="10"/>
  <c r="I15" i="24" l="1"/>
  <c r="I16" i="24"/>
  <c r="I14" i="24" l="1"/>
  <c r="A15" i="23"/>
  <c r="C15" i="23"/>
  <c r="D15" i="23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C27" i="24"/>
  <c r="A27" i="24"/>
  <c r="E26" i="24"/>
  <c r="I26" i="24" s="1"/>
  <c r="J26" i="24" s="1"/>
  <c r="C26" i="24"/>
  <c r="A26" i="24"/>
  <c r="E25" i="24"/>
  <c r="I25" i="24" s="1"/>
  <c r="J25" i="24" s="1"/>
  <c r="C25" i="24"/>
  <c r="A25" i="24"/>
  <c r="E24" i="24"/>
  <c r="I24" i="24" s="1"/>
  <c r="J24" i="24" s="1"/>
  <c r="C24" i="24"/>
  <c r="A24" i="24"/>
  <c r="E23" i="24"/>
  <c r="I23" i="24" s="1"/>
  <c r="J23" i="24" s="1"/>
  <c r="C23" i="24"/>
  <c r="A23" i="24"/>
  <c r="E22" i="24"/>
  <c r="I22" i="24" s="1"/>
  <c r="J22" i="24" s="1"/>
  <c r="C22" i="24"/>
  <c r="A22" i="24"/>
  <c r="E21" i="24"/>
  <c r="I21" i="24" s="1"/>
  <c r="J21" i="24" s="1"/>
  <c r="C21" i="24"/>
  <c r="A21" i="24"/>
  <c r="E20" i="24"/>
  <c r="I20" i="24" s="1"/>
  <c r="J20" i="24" s="1"/>
  <c r="C20" i="24"/>
  <c r="A20" i="24"/>
  <c r="I19" i="24"/>
  <c r="I18" i="24"/>
  <c r="I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6" i="25" l="1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<sst xmlns="http://schemas.openxmlformats.org/spreadsheetml/2006/main" count="214" uniqueCount="52">
  <si>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</si>
  <si>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</si>
  <si>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</si>
  <si>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</si>
  <si>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</si>
  <si>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</si>
  <si>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</si>
  <si>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</si>
  <si>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</si>
  <si>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</si>
  <si>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</si>
  <si>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</si>
  <si>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</si>
  <si>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</si>
  <si>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</si>
  <si>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</si>
  <si>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</si>
  <si>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</si>
  <si>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</si>
  <si>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</si>
  <si>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</si>
  <si>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</si>
  <si>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</si>
  <si>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</si>
  <si>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</si>
  <si>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</si>
  <si>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</si>
  <si>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</si>
  <si>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</si>
  <si>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</si>
  <si>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</si>
  <si>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</si>
  <si>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</si>
  <si>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</si>
  <si>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</si>
  <si>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</si>
  <si>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</si>
  <si>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</si>
  <si>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</si>
  <si>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</si>
  <si>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DLA</t>
  </si>
  <si>
    <t>SEPT 23 - ENE 24</t>
  </si>
  <si>
    <t>DERECHO EMPRESARIAL</t>
  </si>
  <si>
    <t>305 A</t>
  </si>
  <si>
    <t xml:space="preserve">305 B </t>
  </si>
  <si>
    <t>305 B</t>
  </si>
  <si>
    <t>II</t>
  </si>
  <si>
    <t>III</t>
  </si>
  <si>
    <t>IV</t>
  </si>
  <si>
    <t>V</t>
  </si>
  <si>
    <t>VI</t>
  </si>
  <si>
    <t xml:space="preserve">ADMON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</si>
</sst>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36" t="s">
        <v>41</v>
      </c>
      <c r="M8" s="36"/>
      <c r="N8" s="36"/>
    </row>
    <row r="10" spans="1:14" ht="13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22" t="s">
        <v>42</v>
      </c>
      <c r="B14" s="9" t="s">
        <v>21</v>
      </c>
      <c r="C14" s="9" t="s">
        <v>43</v>
      </c>
      <c r="D14" s="9" t="s">
        <v>40</v>
      </c>
      <c r="E14" s="9">
        <v>25</v>
      </c>
      <c r="F14" s="9">
        <v>25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94</v>
      </c>
      <c r="N14" s="15">
        <v>0.52</v>
      </c>
    </row>
    <row r="15" spans="1:14" s="11" customFormat="1" x14ac:dyDescent="0.25">
      <c r="A15" s="22" t="s">
        <v>42</v>
      </c>
      <c r="B15" s="9" t="s">
        <v>21</v>
      </c>
      <c r="C15" s="9" t="s">
        <v>44</v>
      </c>
      <c r="D15" s="9" t="s">
        <v>40</v>
      </c>
      <c r="E15" s="9">
        <v>29</v>
      </c>
      <c r="F15" s="9">
        <v>29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85</v>
      </c>
      <c r="N15" s="15">
        <v>0.48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54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31</v>
      </c>
      <c r="C37" s="42"/>
      <c r="D37" s="42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SEPT 23 - ENE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DERECHO EMPRESARIAL</v>
      </c>
      <c r="B14" s="9" t="s">
        <v>46</v>
      </c>
      <c r="C14" s="9" t="s">
        <v>43</v>
      </c>
      <c r="D14" s="9" t="str">
        <f>'1'!D14</f>
        <v>DLA</v>
      </c>
      <c r="E14" s="9">
        <v>25</v>
      </c>
      <c r="F14" s="9">
        <v>21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>
        <v>80</v>
      </c>
      <c r="N14" s="15">
        <v>0.84</v>
      </c>
    </row>
    <row r="15" spans="1:14" s="11" customFormat="1" x14ac:dyDescent="0.25">
      <c r="A15" s="9" t="str">
        <f>'1'!A15</f>
        <v>DERECHO EMPRESARIAL</v>
      </c>
      <c r="B15" s="9" t="s">
        <v>46</v>
      </c>
      <c r="C15" s="9" t="s">
        <v>44</v>
      </c>
      <c r="D15" s="9" t="str">
        <f>'1'!D15</f>
        <v>DLA</v>
      </c>
      <c r="E15" s="9">
        <v>29</v>
      </c>
      <c r="F15" s="9">
        <v>26</v>
      </c>
      <c r="G15" s="9"/>
      <c r="H15" s="10"/>
      <c r="I15" s="9"/>
      <c r="J15" s="10"/>
      <c r="K15" s="9">
        <v>0</v>
      </c>
      <c r="L15" s="10">
        <f t="shared" si="0"/>
        <v>0</v>
      </c>
      <c r="M15" s="9">
        <v>88</v>
      </c>
      <c r="N15" s="15">
        <v>0.38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ref="I16:I28" si="2">(E16-SUM(F16:G16))-K16</f>
        <v>0</v>
      </c>
      <c r="J16" s="10" t="e">
        <f t="shared" ref="J16:J28" si="3">I16/E16</f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47</v>
      </c>
      <c r="G28" s="17">
        <f>SUM(G14:G27)</f>
        <v>0</v>
      </c>
      <c r="H28" s="18">
        <f>SUM(F28:G28)/E28</f>
        <v>0.87037037037037035</v>
      </c>
      <c r="I28" s="17">
        <f t="shared" si="2"/>
        <v>7</v>
      </c>
      <c r="J28" s="18">
        <f t="shared" si="3"/>
        <v>0.12962962962962962</v>
      </c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0.61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31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SEPT 23 - ENE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DERECHO EMPRESARIAL</v>
      </c>
      <c r="B14" s="9" t="s">
        <v>47</v>
      </c>
      <c r="C14" s="9" t="s">
        <v>43</v>
      </c>
      <c r="D14" s="9" t="str">
        <f>'1'!D14</f>
        <v>DLA</v>
      </c>
      <c r="E14" s="9"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/>
      <c r="M14" s="9">
        <v>81</v>
      </c>
      <c r="N14" s="15">
        <v>0.88</v>
      </c>
    </row>
    <row r="15" spans="1:14" s="11" customFormat="1" x14ac:dyDescent="0.25">
      <c r="A15" s="9" t="str">
        <f>'1'!A15</f>
        <v>DERECHO EMPRESARIAL</v>
      </c>
      <c r="B15" s="9" t="s">
        <v>47</v>
      </c>
      <c r="C15" s="9" t="str">
        <f>'1'!C15</f>
        <v xml:space="preserve">305 B </v>
      </c>
      <c r="D15" s="9" t="str">
        <f>'1'!D15</f>
        <v>DLA</v>
      </c>
      <c r="E15" s="9">
        <v>29</v>
      </c>
      <c r="F15" s="9">
        <v>29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85</v>
      </c>
      <c r="N15" s="15">
        <v>0.52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52</v>
      </c>
      <c r="G28" s="17">
        <f>SUM(G14:G27)</f>
        <v>0</v>
      </c>
      <c r="H28" s="18">
        <f>SUM(F28:G28)/E28</f>
        <v>0.96296296296296291</v>
      </c>
      <c r="I28" s="17">
        <f t="shared" si="0"/>
        <v>2</v>
      </c>
      <c r="J28" s="18">
        <f t="shared" si="2"/>
        <v>3.7037037037037035E-2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37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O22" sqref="O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33</v>
      </c>
      <c r="B6" s="25"/>
      <c r="C6" s="25"/>
      <c r="D6" s="25"/>
      <c r="E6" s="26" t="s">
        <v>34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SEPT 23 - ENE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DERECHO EMPRESARIAL</v>
      </c>
      <c r="B14" s="9" t="s">
        <v>48</v>
      </c>
      <c r="C14" s="9" t="s">
        <v>43</v>
      </c>
      <c r="D14" s="9" t="s">
        <v>51</v>
      </c>
      <c r="E14" s="9">
        <v>25</v>
      </c>
      <c r="F14" s="9">
        <v>25</v>
      </c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>
        <v>88</v>
      </c>
      <c r="N14" s="15">
        <v>0.64</v>
      </c>
    </row>
    <row r="15" spans="1:14" s="11" customFormat="1" x14ac:dyDescent="0.25">
      <c r="A15" s="9" t="str">
        <f>'1'!A15</f>
        <v>DERECHO EMPRESARIAL</v>
      </c>
      <c r="B15" s="9" t="s">
        <v>49</v>
      </c>
      <c r="C15" s="9" t="s">
        <v>43</v>
      </c>
      <c r="D15" s="9" t="s">
        <v>51</v>
      </c>
      <c r="E15" s="9">
        <v>25</v>
      </c>
      <c r="F15" s="9">
        <v>25</v>
      </c>
      <c r="G15" s="9"/>
      <c r="H15" s="10"/>
      <c r="I15" s="9">
        <f t="shared" si="0"/>
        <v>0</v>
      </c>
      <c r="J15" s="21"/>
      <c r="K15" s="9">
        <v>0</v>
      </c>
      <c r="L15" s="10"/>
      <c r="M15" s="9">
        <v>89</v>
      </c>
      <c r="N15" s="15">
        <v>0.6</v>
      </c>
    </row>
    <row r="16" spans="1:14" s="11" customFormat="1" x14ac:dyDescent="0.25">
      <c r="A16" s="9" t="s">
        <v>42</v>
      </c>
      <c r="B16" s="9" t="s">
        <v>50</v>
      </c>
      <c r="C16" s="9" t="s">
        <v>43</v>
      </c>
      <c r="D16" s="9" t="s">
        <v>51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/>
      <c r="M16" s="9">
        <v>93</v>
      </c>
      <c r="N16" s="15">
        <v>0.76</v>
      </c>
    </row>
    <row r="17" spans="1:14" s="11" customFormat="1" x14ac:dyDescent="0.25">
      <c r="A17" s="9" t="s">
        <v>42</v>
      </c>
      <c r="B17" s="9" t="s">
        <v>48</v>
      </c>
      <c r="C17" s="9" t="s">
        <v>45</v>
      </c>
      <c r="D17" s="9" t="s">
        <v>51</v>
      </c>
      <c r="E17" s="9">
        <v>29</v>
      </c>
      <c r="F17" s="9">
        <v>29</v>
      </c>
      <c r="G17" s="9"/>
      <c r="H17" s="10"/>
      <c r="I17" s="9">
        <f t="shared" ref="I17:I28" si="1">(E17-SUM(F17:G17))-K17</f>
        <v>0</v>
      </c>
      <c r="J17" s="10"/>
      <c r="K17" s="9">
        <v>0</v>
      </c>
      <c r="L17" s="10"/>
      <c r="M17" s="9">
        <v>79</v>
      </c>
      <c r="N17" s="15">
        <v>0.48</v>
      </c>
    </row>
    <row r="18" spans="1:14" s="11" customFormat="1" x14ac:dyDescent="0.25">
      <c r="A18" s="9" t="s">
        <v>42</v>
      </c>
      <c r="B18" s="9" t="s">
        <v>49</v>
      </c>
      <c r="C18" s="9" t="s">
        <v>44</v>
      </c>
      <c r="D18" s="9" t="s">
        <v>51</v>
      </c>
      <c r="E18" s="9">
        <v>29</v>
      </c>
      <c r="F18" s="9">
        <v>29</v>
      </c>
      <c r="G18" s="9"/>
      <c r="H18" s="10"/>
      <c r="I18" s="9">
        <f t="shared" si="1"/>
        <v>0</v>
      </c>
      <c r="J18" s="10"/>
      <c r="K18" s="9">
        <v>0</v>
      </c>
      <c r="L18" s="10"/>
      <c r="M18" s="9">
        <v>91</v>
      </c>
      <c r="N18" s="15">
        <v>0.48</v>
      </c>
    </row>
    <row r="19" spans="1:14" s="11" customFormat="1" x14ac:dyDescent="0.25">
      <c r="A19" s="9" t="s">
        <v>42</v>
      </c>
      <c r="B19" s="9" t="s">
        <v>50</v>
      </c>
      <c r="C19" s="9" t="s">
        <v>45</v>
      </c>
      <c r="D19" s="9" t="s">
        <v>51</v>
      </c>
      <c r="E19" s="9">
        <v>29</v>
      </c>
      <c r="F19" s="9">
        <v>29</v>
      </c>
      <c r="G19" s="9"/>
      <c r="H19" s="10"/>
      <c r="I19" s="9">
        <f t="shared" si="1"/>
        <v>0</v>
      </c>
      <c r="J19" s="10"/>
      <c r="K19" s="9">
        <v>0</v>
      </c>
      <c r="L19" s="10"/>
      <c r="M19" s="9">
        <v>93</v>
      </c>
      <c r="N19" s="15">
        <v>0.51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19:H27" si="2">F20/E20</f>
        <v>#DIV/0!</v>
      </c>
      <c r="I20" s="9">
        <f t="shared" si="1"/>
        <v>0</v>
      </c>
      <c r="J20" s="10" t="e">
        <f t="shared" ref="J19:J28" si="3">I20/E20</f>
        <v>#DIV/0!</v>
      </c>
      <c r="K20" s="9">
        <v>0</v>
      </c>
      <c r="L20" s="10" t="e">
        <f t="shared" ref="L19:L28" si="4">K20/E20</f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>
        <v>0</v>
      </c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>
        <v>0</v>
      </c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>
        <v>0</v>
      </c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>
        <v>0</v>
      </c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>
        <v>0</v>
      </c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>
        <v>0</v>
      </c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>
        <v>0</v>
      </c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162</v>
      </c>
      <c r="F28" s="17">
        <f>SUM(F14:F27)</f>
        <v>162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>
        <f>AVERAGE(M14:M27)</f>
        <v>88.833333333333329</v>
      </c>
      <c r="N28" s="19">
        <f>AVERAGE(N14:N27)</f>
        <v>0.57833333333333325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35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SEPT 23 - ENE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DERECHO EMPRESARIAL</v>
      </c>
      <c r="B14" s="23" t="s">
        <v>25</v>
      </c>
      <c r="C14" s="9" t="s">
        <v>43</v>
      </c>
      <c r="D14" s="9" t="str">
        <f>'1'!D14</f>
        <v>DLA</v>
      </c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DERECHO EMPRESARIAL</v>
      </c>
      <c r="B15" s="23" t="s">
        <v>25</v>
      </c>
      <c r="C15" s="9" t="s">
        <v>45</v>
      </c>
      <c r="D15" s="9" t="str">
        <f>'1'!D15</f>
        <v>DLA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LIC. MONSERRAT VÁZQUEZ MALAGA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2024-01-04T06:53:37Z</dcterms:modified>
  <cp:category/>
  <cp:contentStatus/>
</cp:coreProperties>
</file>