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640" yWindow="80" windowWidth="23920" windowHeight="127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'2'!$A$1:$N$44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2" l="1"/>
  <c r="E21" i="22"/>
  <c r="D22" i="22"/>
  <c r="D21" i="22"/>
  <c r="C22" i="22"/>
  <c r="C21" i="22"/>
  <c r="A22" i="22"/>
  <c r="A21" i="22"/>
  <c r="E19" i="22"/>
  <c r="E18" i="22"/>
  <c r="D19" i="22"/>
  <c r="D18" i="22"/>
  <c r="C19" i="22"/>
  <c r="C18" i="22"/>
  <c r="A19" i="22"/>
  <c r="A18" i="22"/>
  <c r="E27" i="22"/>
  <c r="D27" i="22"/>
  <c r="C27" i="22"/>
  <c r="A27" i="22"/>
  <c r="E26" i="22"/>
  <c r="D26" i="22"/>
  <c r="C26" i="22"/>
  <c r="A26" i="22"/>
  <c r="E16" i="22"/>
  <c r="E15" i="22"/>
  <c r="E24" i="22"/>
  <c r="D24" i="22"/>
  <c r="C24" i="22"/>
  <c r="A24" i="22"/>
  <c r="D16" i="22"/>
  <c r="D15" i="22"/>
  <c r="C16" i="22"/>
  <c r="C15" i="22"/>
  <c r="A16" i="22"/>
  <c r="A15" i="22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7" i="22"/>
  <c r="C17" i="22"/>
  <c r="D17" i="22"/>
  <c r="E17" i="22"/>
  <c r="A20" i="22"/>
  <c r="C20" i="22"/>
  <c r="D20" i="22"/>
  <c r="E20" i="22"/>
  <c r="A23" i="22"/>
  <c r="C23" i="22"/>
  <c r="D23" i="22"/>
  <c r="E23" i="22"/>
  <c r="A25" i="22"/>
  <c r="C25" i="22"/>
  <c r="D25" i="22"/>
  <c r="E25" i="22"/>
  <c r="C14" i="22"/>
  <c r="D14" i="22"/>
  <c r="E14" i="22"/>
  <c r="A14" i="22"/>
  <c r="B10" i="22"/>
  <c r="B44" i="22"/>
  <c r="L8" i="22"/>
  <c r="H8" i="22"/>
  <c r="E8" i="22"/>
  <c r="N35" i="22"/>
  <c r="M35" i="22"/>
  <c r="K35" i="22"/>
  <c r="G35" i="22"/>
  <c r="F35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35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35" i="22"/>
  <c r="J35" i="22"/>
  <c r="H35" i="22"/>
  <c r="L3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<sst xmlns="http://schemas.openxmlformats.org/spreadsheetml/2006/main" count="203" uniqueCount="48">
  <si>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</si>
  <si>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</si>
  <si>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</si>
  <si>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</si>
  <si>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</si>
  <si>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</si>
  <si>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</si>
  <si>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</si>
  <si>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</si>
  <si>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</si>
  <si>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</si>
  <si>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</si>
  <si>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</si>
  <si>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</si>
  <si>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</si>
  <si>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</si>
  <si>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</si>
  <si>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</si>
  <si>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</si>
  <si>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</si>
  <si>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</si>
  <si>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</si>
  <si>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</si>
  <si>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</si>
  <si>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</si>
  <si>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</si>
  <si>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</si>
  <si>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</si>
  <si>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</si>
  <si>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</si>
  <si>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</si>
  <si>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</si>
  <si>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</si>
  <si>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</si>
  <si>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</si>
  <si>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</si>
  <si>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</si>
  <si>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</si>
  <si>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PROCESOS DE MANUFACTURA</t>
  </si>
  <si>
    <t>302-A</t>
  </si>
  <si>
    <t>302-B</t>
  </si>
  <si>
    <t>311-B</t>
  </si>
  <si>
    <t>311-A</t>
  </si>
  <si>
    <t>602-U</t>
  </si>
  <si>
    <t>IMCT</t>
  </si>
  <si>
    <t>SEPTIEMBRE 2023-ENERO 2024.</t>
  </si>
  <si>
    <t>III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</si>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</sst>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2" zoomScale="125" zoomScaleNormal="125" zoomScaleSheetLayoutView="100" zoomScalePageLayoutView="125" workbookViewId="0">
      <selection activeCell="P8" sqref="P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45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">
        <v>37</v>
      </c>
      <c r="B14" s="9" t="s">
        <v>36</v>
      </c>
      <c r="C14" s="9" t="s">
        <v>43</v>
      </c>
      <c r="D14" s="9" t="s">
        <v>30</v>
      </c>
      <c r="E14" s="9">
        <v>18</v>
      </c>
      <c r="F14" s="9"/>
      <c r="G14" s="9"/>
      <c r="H14" s="10"/>
      <c r="I14" s="9">
        <f t="shared" ref="I14:I19" si="0">(E14-SUM(F14:G14))-K14</f>
        <v>18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31</v>
      </c>
      <c r="B15" s="9" t="s">
        <v>36</v>
      </c>
      <c r="C15" s="9" t="s">
        <v>42</v>
      </c>
      <c r="D15" s="9" t="s">
        <v>44</v>
      </c>
      <c r="E15" s="9">
        <v>18</v>
      </c>
      <c r="F15" s="9"/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41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38</v>
      </c>
      <c r="B17" s="9" t="s">
        <v>36</v>
      </c>
      <c r="C17" s="9" t="s">
        <v>39</v>
      </c>
      <c r="D17" s="9" t="s">
        <v>30</v>
      </c>
      <c r="E17" s="9"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38</v>
      </c>
      <c r="B18" s="9" t="s">
        <v>36</v>
      </c>
      <c r="C18" s="9" t="s">
        <v>40</v>
      </c>
      <c r="D18" s="9" t="s">
        <v>30</v>
      </c>
      <c r="E18" s="9">
        <v>14</v>
      </c>
      <c r="F18" s="9"/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/>
      <c r="I28" s="17">
        <f t="shared" si="2"/>
        <v>107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4"/>
  <sheetViews>
    <sheetView tabSelected="1" topLeftCell="A9" zoomScale="150" zoomScaleNormal="150" zoomScaleSheetLayoutView="100" zoomScalePageLayoutView="150" workbookViewId="0">
      <selection activeCell="N23" sqref="N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 t="s">
        <v>21</v>
      </c>
      <c r="C14" s="9" t="str">
        <f>'1'!C14</f>
        <v>602-U</v>
      </c>
      <c r="D14" s="9" t="str">
        <f>'1'!D14</f>
        <v>IEME</v>
      </c>
      <c r="E14" s="9">
        <f>'1'!E14</f>
        <v>18</v>
      </c>
      <c r="F14" s="9">
        <v>15</v>
      </c>
      <c r="G14" s="9"/>
      <c r="H14" s="10"/>
      <c r="I14" s="9">
        <v>3</v>
      </c>
      <c r="J14" s="10"/>
      <c r="K14" s="9"/>
      <c r="L14" s="10">
        <v>0</v>
      </c>
      <c r="M14" s="9">
        <v>75</v>
      </c>
      <c r="N14" s="15">
        <v>0.67</v>
      </c>
    </row>
    <row r="15" spans="1:14" s="11" customFormat="1" ht="24" customHeight="1">
      <c r="A15" s="9" t="str">
        <f>'1'!A14</f>
        <v>ADMINISTRACIÓN Y TÉCNICAS DE MANTENIMIENTO</v>
      </c>
      <c r="B15" s="9" t="s">
        <v>47</v>
      </c>
      <c r="C15" s="9" t="str">
        <f>'1'!C14</f>
        <v>602-U</v>
      </c>
      <c r="D15" s="9" t="str">
        <f>'1'!D14</f>
        <v>IEME</v>
      </c>
      <c r="E15" s="9">
        <f>'1'!E14</f>
        <v>18</v>
      </c>
      <c r="F15" s="9">
        <v>14</v>
      </c>
      <c r="G15" s="9"/>
      <c r="H15" s="10"/>
      <c r="I15" s="9">
        <v>4</v>
      </c>
      <c r="J15" s="10"/>
      <c r="K15" s="9"/>
      <c r="L15" s="10">
        <v>0</v>
      </c>
      <c r="M15" s="9">
        <v>68</v>
      </c>
      <c r="N15" s="15">
        <v>0.83</v>
      </c>
    </row>
    <row r="16" spans="1:14" s="11" customFormat="1" ht="25" customHeight="1">
      <c r="A16" s="9" t="str">
        <f>'1'!A14</f>
        <v>ADMINISTRACIÓN Y TÉCNICAS DE MANTENIMIENTO</v>
      </c>
      <c r="B16" s="9" t="s">
        <v>46</v>
      </c>
      <c r="C16" s="9" t="str">
        <f>'1'!C14</f>
        <v>602-U</v>
      </c>
      <c r="D16" s="9" t="str">
        <f>'1'!D14</f>
        <v>IEME</v>
      </c>
      <c r="E16" s="9">
        <f>'1'!E14</f>
        <v>18</v>
      </c>
      <c r="F16" s="9">
        <v>11</v>
      </c>
      <c r="G16" s="9"/>
      <c r="H16" s="10"/>
      <c r="I16" s="9">
        <v>7</v>
      </c>
      <c r="J16" s="10"/>
      <c r="K16" s="9"/>
      <c r="L16" s="10">
        <v>0</v>
      </c>
      <c r="M16" s="9">
        <v>52</v>
      </c>
      <c r="N16" s="15">
        <v>0.61</v>
      </c>
    </row>
    <row r="17" spans="1:14" s="11" customFormat="1" ht="24">
      <c r="A17" s="9" t="str">
        <f>'1'!A15</f>
        <v>PROCESOS DE FABRICACIÓN</v>
      </c>
      <c r="B17" s="9" t="s">
        <v>21</v>
      </c>
      <c r="C17" s="9" t="str">
        <f>'1'!C15</f>
        <v>311-A</v>
      </c>
      <c r="D17" s="9" t="str">
        <f>'1'!D15</f>
        <v>IMCT</v>
      </c>
      <c r="E17" s="9">
        <f>'1'!E15</f>
        <v>18</v>
      </c>
      <c r="F17" s="9">
        <v>17</v>
      </c>
      <c r="G17" s="9"/>
      <c r="H17" s="10"/>
      <c r="I17" s="9">
        <v>1</v>
      </c>
      <c r="J17" s="10"/>
      <c r="K17" s="9"/>
      <c r="L17" s="10">
        <v>0</v>
      </c>
      <c r="M17" s="9">
        <v>87</v>
      </c>
      <c r="N17" s="15">
        <v>0.89</v>
      </c>
    </row>
    <row r="18" spans="1:14" s="11" customFormat="1" ht="22" customHeight="1">
      <c r="A18" s="9" t="str">
        <f>'1'!A15</f>
        <v>PROCESOS DE FABRICACIÓN</v>
      </c>
      <c r="B18" s="9" t="s">
        <v>47</v>
      </c>
      <c r="C18" s="9" t="str">
        <f>'1'!C15</f>
        <v>311-A</v>
      </c>
      <c r="D18" s="9" t="str">
        <f>'1'!D15</f>
        <v>IMCT</v>
      </c>
      <c r="E18" s="9">
        <f>'1'!E15</f>
        <v>18</v>
      </c>
      <c r="F18" s="9">
        <v>13</v>
      </c>
      <c r="G18" s="9"/>
      <c r="H18" s="10"/>
      <c r="I18" s="9">
        <v>4</v>
      </c>
      <c r="J18" s="10"/>
      <c r="K18" s="9"/>
      <c r="L18" s="10">
        <v>0</v>
      </c>
      <c r="M18" s="9">
        <v>70</v>
      </c>
      <c r="N18" s="15">
        <v>0.78</v>
      </c>
    </row>
    <row r="19" spans="1:14" s="11" customFormat="1" ht="22" customHeight="1">
      <c r="A19" s="9" t="str">
        <f>'1'!A15</f>
        <v>PROCESOS DE FABRICACIÓN</v>
      </c>
      <c r="B19" s="9" t="s">
        <v>46</v>
      </c>
      <c r="C19" s="9" t="str">
        <f>'1'!C15</f>
        <v>311-A</v>
      </c>
      <c r="D19" s="9" t="str">
        <f>'1'!D15</f>
        <v>IMCT</v>
      </c>
      <c r="E19" s="9">
        <f>'1'!E15</f>
        <v>18</v>
      </c>
      <c r="F19" s="9">
        <v>17</v>
      </c>
      <c r="G19" s="9"/>
      <c r="H19" s="10"/>
      <c r="I19" s="9">
        <v>1</v>
      </c>
      <c r="J19" s="10"/>
      <c r="K19" s="9"/>
      <c r="L19" s="10">
        <v>0</v>
      </c>
      <c r="M19" s="9">
        <v>83</v>
      </c>
      <c r="N19" s="15">
        <v>0.94</v>
      </c>
    </row>
    <row r="20" spans="1:14" s="11" customFormat="1" ht="24">
      <c r="A20" s="9" t="str">
        <f>'1'!A16</f>
        <v>PROCESOS DE FABRICACIÓN</v>
      </c>
      <c r="B20" s="9" t="s">
        <v>21</v>
      </c>
      <c r="C20" s="9" t="str">
        <f>'1'!C16</f>
        <v>311-B</v>
      </c>
      <c r="D20" s="9" t="str">
        <f>'1'!D16</f>
        <v>IMCT</v>
      </c>
      <c r="E20" s="9">
        <f>'1'!E16</f>
        <v>22</v>
      </c>
      <c r="F20" s="9">
        <v>16</v>
      </c>
      <c r="G20" s="9"/>
      <c r="H20" s="10"/>
      <c r="I20" s="9">
        <v>6</v>
      </c>
      <c r="J20" s="10"/>
      <c r="K20" s="9"/>
      <c r="L20" s="10">
        <v>0</v>
      </c>
      <c r="M20" s="9">
        <v>63</v>
      </c>
      <c r="N20" s="15">
        <v>0.73</v>
      </c>
    </row>
    <row r="21" spans="1:14" s="11" customFormat="1" ht="19" customHeight="1">
      <c r="A21" s="9" t="str">
        <f>'1'!A16</f>
        <v>PROCESOS DE FABRICACIÓN</v>
      </c>
      <c r="B21" s="9" t="s">
        <v>47</v>
      </c>
      <c r="C21" s="9" t="str">
        <f>'1'!C16</f>
        <v>311-B</v>
      </c>
      <c r="D21" s="9" t="str">
        <f>'1'!D16</f>
        <v>IMCT</v>
      </c>
      <c r="E21" s="9">
        <f>'1'!E16</f>
        <v>22</v>
      </c>
      <c r="F21" s="9">
        <v>16</v>
      </c>
      <c r="G21" s="9"/>
      <c r="H21" s="10"/>
      <c r="I21" s="9">
        <v>6</v>
      </c>
      <c r="J21" s="10"/>
      <c r="K21" s="9"/>
      <c r="L21" s="10">
        <v>0</v>
      </c>
      <c r="M21" s="9">
        <v>62</v>
      </c>
      <c r="N21" s="15">
        <v>0.73</v>
      </c>
    </row>
    <row r="22" spans="1:14" s="11" customFormat="1" ht="19" customHeight="1">
      <c r="A22" s="9" t="str">
        <f>'1'!A16</f>
        <v>PROCESOS DE FABRICACIÓN</v>
      </c>
      <c r="B22" s="9" t="s">
        <v>46</v>
      </c>
      <c r="C22" s="9" t="str">
        <f>'1'!C16</f>
        <v>311-B</v>
      </c>
      <c r="D22" s="9" t="str">
        <f>'1'!D16</f>
        <v>IMCT</v>
      </c>
      <c r="E22" s="9">
        <f>'1'!E16</f>
        <v>22</v>
      </c>
      <c r="F22" s="9">
        <v>17</v>
      </c>
      <c r="G22" s="9"/>
      <c r="H22" s="10"/>
      <c r="I22" s="9">
        <v>5</v>
      </c>
      <c r="J22" s="10"/>
      <c r="K22" s="9"/>
      <c r="L22" s="10">
        <v>0</v>
      </c>
      <c r="M22" s="9">
        <v>64</v>
      </c>
      <c r="N22" s="15">
        <v>0.77</v>
      </c>
    </row>
    <row r="23" spans="1:14" s="11" customFormat="1" ht="24">
      <c r="A23" s="9" t="str">
        <f>'1'!A17</f>
        <v>PROCESOS DE MANUFACTURA</v>
      </c>
      <c r="B23" s="9" t="s">
        <v>21</v>
      </c>
      <c r="C23" s="9" t="str">
        <f>'1'!C17</f>
        <v>302-A</v>
      </c>
      <c r="D23" s="9" t="str">
        <f>'1'!D17</f>
        <v>IEME</v>
      </c>
      <c r="E23" s="9">
        <f>'1'!E17</f>
        <v>35</v>
      </c>
      <c r="F23" s="9">
        <v>26</v>
      </c>
      <c r="G23" s="9"/>
      <c r="H23" s="10"/>
      <c r="I23" s="9">
        <v>9</v>
      </c>
      <c r="J23" s="10"/>
      <c r="K23" s="9"/>
      <c r="L23" s="10">
        <v>0</v>
      </c>
      <c r="M23" s="9">
        <v>62</v>
      </c>
      <c r="N23" s="15">
        <v>0.31</v>
      </c>
    </row>
    <row r="24" spans="1:14" s="11" customFormat="1" ht="23" customHeight="1">
      <c r="A24" s="9" t="str">
        <f>'1'!A17</f>
        <v>PROCESOS DE MANUFACTURA</v>
      </c>
      <c r="B24" s="9" t="s">
        <v>47</v>
      </c>
      <c r="C24" s="9" t="str">
        <f>'1'!C17</f>
        <v>302-A</v>
      </c>
      <c r="D24" s="9" t="str">
        <f>'1'!D17</f>
        <v>IEME</v>
      </c>
      <c r="E24" s="9">
        <f>'1'!E17</f>
        <v>35</v>
      </c>
      <c r="F24" s="9">
        <v>23</v>
      </c>
      <c r="G24" s="9"/>
      <c r="H24" s="10"/>
      <c r="I24" s="9">
        <v>12</v>
      </c>
      <c r="J24" s="10"/>
      <c r="K24" s="9"/>
      <c r="L24" s="10">
        <v>0</v>
      </c>
      <c r="M24" s="9">
        <v>58</v>
      </c>
      <c r="N24" s="15">
        <v>0.2</v>
      </c>
    </row>
    <row r="25" spans="1:14" s="11" customFormat="1" ht="24">
      <c r="A25" s="9" t="str">
        <f>'1'!A18</f>
        <v>PROCESOS DE MANUFACTURA</v>
      </c>
      <c r="B25" s="9" t="s">
        <v>21</v>
      </c>
      <c r="C25" s="9" t="str">
        <f>'1'!C18</f>
        <v>302-B</v>
      </c>
      <c r="D25" s="9" t="str">
        <f>'1'!D18</f>
        <v>IEME</v>
      </c>
      <c r="E25" s="9">
        <f>'1'!E18</f>
        <v>14</v>
      </c>
      <c r="F25" s="9">
        <v>11</v>
      </c>
      <c r="G25" s="9"/>
      <c r="H25" s="10"/>
      <c r="I25" s="9">
        <v>3</v>
      </c>
      <c r="J25" s="10"/>
      <c r="K25" s="9"/>
      <c r="L25" s="10">
        <v>0</v>
      </c>
      <c r="M25" s="9">
        <v>65</v>
      </c>
      <c r="N25" s="15">
        <v>0.79</v>
      </c>
    </row>
    <row r="26" spans="1:14" s="11" customFormat="1" ht="20" customHeight="1">
      <c r="A26" s="9" t="str">
        <f>'1'!A18</f>
        <v>PROCESOS DE MANUFACTURA</v>
      </c>
      <c r="B26" s="9" t="s">
        <v>47</v>
      </c>
      <c r="C26" s="9" t="str">
        <f>'1'!C18</f>
        <v>302-B</v>
      </c>
      <c r="D26" s="9" t="str">
        <f>'1'!D18</f>
        <v>IEME</v>
      </c>
      <c r="E26" s="9">
        <f>'1'!E18</f>
        <v>14</v>
      </c>
      <c r="F26" s="9">
        <v>11</v>
      </c>
      <c r="G26" s="9"/>
      <c r="H26" s="10"/>
      <c r="I26" s="9">
        <v>3</v>
      </c>
      <c r="J26" s="10"/>
      <c r="K26" s="9"/>
      <c r="L26" s="10">
        <v>0</v>
      </c>
      <c r="M26" s="9">
        <v>65</v>
      </c>
      <c r="N26" s="15">
        <v>0.79</v>
      </c>
    </row>
    <row r="27" spans="1:14" s="11" customFormat="1" ht="18" customHeight="1">
      <c r="A27" s="9" t="str">
        <f>'1'!A18</f>
        <v>PROCESOS DE MANUFACTURA</v>
      </c>
      <c r="B27" s="9" t="s">
        <v>46</v>
      </c>
      <c r="C27" s="9" t="str">
        <f>'1'!C18</f>
        <v>302-B</v>
      </c>
      <c r="D27" s="9" t="str">
        <f>'1'!D18</f>
        <v>IEME</v>
      </c>
      <c r="E27" s="9">
        <f>'1'!E18</f>
        <v>14</v>
      </c>
      <c r="F27" s="9">
        <v>13</v>
      </c>
      <c r="G27" s="9"/>
      <c r="H27" s="10"/>
      <c r="I27" s="9">
        <v>1</v>
      </c>
      <c r="J27" s="10"/>
      <c r="K27" s="9"/>
      <c r="L27" s="10">
        <v>0</v>
      </c>
      <c r="M27" s="9">
        <v>73</v>
      </c>
      <c r="N27" s="15">
        <v>0.93</v>
      </c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s="11" customFormat="1" ht="16.5" customHeight="1">
      <c r="A34" s="9"/>
      <c r="B34" s="9"/>
      <c r="C34" s="9"/>
      <c r="D34" s="9"/>
      <c r="E34" s="9"/>
      <c r="F34" s="9"/>
      <c r="G34" s="9"/>
      <c r="H34" s="10"/>
      <c r="I34" s="9"/>
      <c r="J34" s="10"/>
      <c r="K34" s="9"/>
      <c r="L34" s="10"/>
      <c r="M34" s="9"/>
      <c r="N34" s="15"/>
    </row>
    <row r="35" spans="1:14" ht="13" thickBot="1">
      <c r="A35" s="16" t="s">
        <v>24</v>
      </c>
      <c r="B35" s="17" t="s">
        <v>25</v>
      </c>
      <c r="C35" s="17" t="s">
        <v>25</v>
      </c>
      <c r="D35" s="17" t="s">
        <v>25</v>
      </c>
      <c r="E35" s="17">
        <f>SUM(E14:E34)</f>
        <v>286</v>
      </c>
      <c r="F35" s="17">
        <f>SUM(F14:F34)</f>
        <v>220</v>
      </c>
      <c r="G35" s="17">
        <f>SUM(G14:G34)</f>
        <v>0</v>
      </c>
      <c r="H35" s="18">
        <f>SUM(F35:G35)/E35</f>
        <v>0.76923076923076927</v>
      </c>
      <c r="I35" s="17">
        <f t="shared" ref="I35" si="0">(E35-SUM(F35:G35))-K35</f>
        <v>66</v>
      </c>
      <c r="J35" s="18">
        <f t="shared" ref="J35" si="1">I35/E35</f>
        <v>0.23076923076923078</v>
      </c>
      <c r="K35" s="17">
        <f>SUM(K14:K34)</f>
        <v>0</v>
      </c>
      <c r="L35" s="18">
        <f t="shared" ref="L35" si="2">K35/E35</f>
        <v>0</v>
      </c>
      <c r="M35" s="17">
        <f>AVERAGE(M14:M34)</f>
        <v>67.642857142857139</v>
      </c>
      <c r="N35" s="19">
        <f>AVERAGE(N14:N34)</f>
        <v>0.71214285714285708</v>
      </c>
    </row>
    <row r="37" spans="1:14" ht="120" customHeight="1">
      <c r="A37" s="30" t="s">
        <v>26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9" spans="1:14">
      <c r="A39" s="12"/>
    </row>
    <row r="40" spans="1:14">
      <c r="B40" s="37" t="s">
        <v>27</v>
      </c>
      <c r="C40" s="37"/>
      <c r="D40" s="37"/>
      <c r="G40" s="22" t="s">
        <v>28</v>
      </c>
      <c r="H40" s="22"/>
      <c r="I40" s="22"/>
      <c r="J40" s="22"/>
    </row>
    <row r="41" spans="1:14" ht="62.25" customHeight="1">
      <c r="B41" s="38"/>
      <c r="C41" s="38"/>
      <c r="D41" s="38"/>
      <c r="G41" s="34"/>
      <c r="H41" s="34"/>
      <c r="I41" s="34"/>
      <c r="J41" s="34"/>
    </row>
    <row r="42" spans="1:14" hidden="1">
      <c r="A42" s="39" t="e">
        <v>#REF!</v>
      </c>
      <c r="B42" s="39"/>
      <c r="C42" s="6"/>
      <c r="E42" s="39"/>
      <c r="F42" s="39"/>
      <c r="G42" s="39"/>
      <c r="H42" s="39"/>
    </row>
    <row r="43" spans="1:14" hidden="1"/>
    <row r="44" spans="1:14" ht="45" customHeight="1">
      <c r="B44" s="40" t="str">
        <f>B10</f>
        <v>JUAN CARLOS CÁRDENAS TUFIÑO</v>
      </c>
      <c r="C44" s="40"/>
      <c r="D44" s="40"/>
      <c r="E44" s="13"/>
      <c r="F44" s="13"/>
      <c r="G44" s="40" t="s">
        <v>34</v>
      </c>
      <c r="H44" s="40"/>
      <c r="I44" s="40"/>
      <c r="J44" s="40"/>
    </row>
  </sheetData>
  <mergeCells count="31">
    <mergeCell ref="A42:B42"/>
    <mergeCell ref="E42:H42"/>
    <mergeCell ref="B44:D44"/>
    <mergeCell ref="G44:J44"/>
    <mergeCell ref="M12:M13"/>
    <mergeCell ref="N12:N13"/>
    <mergeCell ref="A37:N37"/>
    <mergeCell ref="B41:D41"/>
    <mergeCell ref="G41:J41"/>
    <mergeCell ref="B40:D40"/>
    <mergeCell ref="G40:J4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5" sqref="E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1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2024-01-12T06:59:37Z</dcterms:modified>
</cp:coreProperties>
</file>