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ITSSAT\agosto-diciembre 2023\Reportes\"/>
    </mc:Choice>
  </mc:AlternateContent>
  <bookViews>
    <workbookView xWindow="-108" yWindow="-108" windowWidth="23256" windowHeight="12576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0" l="1"/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6" i="10"/>
  <c r="I16" i="10"/>
  <c r="L15" i="10"/>
  <c r="L14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<sst xmlns="http://schemas.openxmlformats.org/spreadsheetml/2006/main" count="198" uniqueCount="45">
  <si>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</si>
  <si>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</si>
  <si>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</si>
  <si>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</si>
  <si>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</si>
  <si>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</si>
  <si>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</si>
  <si>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</si>
  <si>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</si>
  <si>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</si>
  <si>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</si>
  <si>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</si>
  <si>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</si>
  <si>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</si>
  <si>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</si>
  <si>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</si>
  <si>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</si>
  <si>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</si>
  <si>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</si>
  <si>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</si>
  <si>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</si>
  <si>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</si>
  <si>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</si>
  <si>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</si>
  <si>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</si>
  <si>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</si>
  <si>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</si>
  <si>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</si>
  <si>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</si>
  <si>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</si>
  <si>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</si>
  <si>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</si>
  <si>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</si>
  <si>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</si>
  <si>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SEP 2023 - ENE 2024</t>
  </si>
  <si>
    <t>FUNDAMENTOS DE FÍSICA</t>
  </si>
  <si>
    <t>107C</t>
  </si>
  <si>
    <t>DESARROLLO DE LA COMPETITIVIDAD ORGANIZACIONAL</t>
  </si>
  <si>
    <t>907A</t>
  </si>
  <si>
    <t>GESTION ESTRATEGICA</t>
  </si>
  <si>
    <t>707A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</si>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</sst>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E14" sqref="E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34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35</v>
      </c>
      <c r="B14" s="9" t="s">
        <v>21</v>
      </c>
      <c r="C14" s="9" t="s">
        <v>36</v>
      </c>
      <c r="D14" s="9" t="s">
        <v>33</v>
      </c>
      <c r="E14" s="9"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ht="26.4" x14ac:dyDescent="0.25">
      <c r="A15" s="8" t="s">
        <v>37</v>
      </c>
      <c r="B15" s="9" t="s">
        <v>21</v>
      </c>
      <c r="C15" s="9" t="s">
        <v>38</v>
      </c>
      <c r="D15" s="9" t="s">
        <v>33</v>
      </c>
      <c r="E15" s="9">
        <v>1</v>
      </c>
      <c r="F15" s="9">
        <v>1</v>
      </c>
      <c r="G15" s="9"/>
      <c r="H15" s="10"/>
      <c r="I15" s="9">
        <f>(E15-SUM(F15:G15))-K15</f>
        <v>0</v>
      </c>
      <c r="J15" s="10"/>
      <c r="K15" s="9">
        <v>0</v>
      </c>
      <c r="L15" s="10">
        <f t="shared" si="0"/>
        <v>0</v>
      </c>
      <c r="M15" s="9">
        <v>100</v>
      </c>
      <c r="N15" s="15">
        <v>1</v>
      </c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35</v>
      </c>
      <c r="F16" s="9">
        <v>35</v>
      </c>
      <c r="G16" s="9"/>
      <c r="H16" s="10"/>
      <c r="I16" s="9">
        <f t="shared" ref="I16:I28" si="1">(E16-SUM(F16:G16))-K16</f>
        <v>0</v>
      </c>
      <c r="J16" s="10"/>
      <c r="K16" s="9">
        <v>0</v>
      </c>
      <c r="L16" s="10">
        <f t="shared" si="0"/>
        <v>0</v>
      </c>
      <c r="M16" s="9">
        <v>100</v>
      </c>
      <c r="N16" s="15">
        <v>1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63</v>
      </c>
      <c r="G28" s="17">
        <f>SUM(G14:G27)</f>
        <v>0</v>
      </c>
      <c r="H28" s="18"/>
      <c r="I28" s="17">
        <f t="shared" si="1"/>
        <v>0</v>
      </c>
      <c r="J28" s="18">
        <f t="shared" ref="J28" si="2">I28/E28</f>
        <v>0</v>
      </c>
      <c r="K28" s="17">
        <f>SUM(K14:K27)</f>
        <v>0</v>
      </c>
      <c r="L28" s="18">
        <f t="shared" si="0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30" sqref="A30:N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2023 - ENE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FUNDAMENTOS DE FÍSICA</v>
      </c>
      <c r="B14" s="9" t="s">
        <v>41</v>
      </c>
      <c r="C14" s="9" t="str">
        <f>'1'!C14</f>
        <v>107C</v>
      </c>
      <c r="D14" s="9" t="str">
        <f>'1'!D14</f>
        <v>IGEM</v>
      </c>
      <c r="E14" s="9"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DESARROLLO DE LA COMPETITIVIDAD ORGANIZACIONAL</v>
      </c>
      <c r="B15" s="9" t="s">
        <v>41</v>
      </c>
      <c r="C15" s="9" t="str">
        <f>'1'!C15</f>
        <v>907A</v>
      </c>
      <c r="D15" s="9" t="str">
        <f>'1'!D15</f>
        <v>IGEM</v>
      </c>
      <c r="E15" s="9">
        <f>'1'!E15</f>
        <v>1</v>
      </c>
      <c r="F15" s="9">
        <v>1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x14ac:dyDescent="0.25">
      <c r="A16" s="9" t="str">
        <f>'1'!A16</f>
        <v>GESTION ESTRATEGICA</v>
      </c>
      <c r="B16" s="9" t="s">
        <v>41</v>
      </c>
      <c r="C16" s="9" t="str">
        <f>'1'!C16</f>
        <v>707A</v>
      </c>
      <c r="D16" s="9" t="str">
        <f>'1'!D16</f>
        <v>IGEM</v>
      </c>
      <c r="E16" s="9">
        <f>'1'!E16</f>
        <v>35</v>
      </c>
      <c r="F16" s="9">
        <v>35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9" t="s">
        <v>37</v>
      </c>
      <c r="B17" s="9" t="s">
        <v>42</v>
      </c>
      <c r="C17" s="9" t="s">
        <v>38</v>
      </c>
      <c r="D17" s="9" t="s">
        <v>33</v>
      </c>
      <c r="E17" s="9">
        <v>1</v>
      </c>
      <c r="F17" s="9">
        <v>1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x14ac:dyDescent="0.25">
      <c r="A18" s="9" t="s">
        <v>39</v>
      </c>
      <c r="B18" s="9" t="s">
        <v>42</v>
      </c>
      <c r="C18" s="9" t="s">
        <v>40</v>
      </c>
      <c r="D18" s="9" t="s">
        <v>33</v>
      </c>
      <c r="E18" s="9">
        <v>35</v>
      </c>
      <c r="F18" s="9">
        <v>35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99</v>
      </c>
      <c r="G28" s="17">
        <f>SUM(G14:G27)</f>
        <v>0</v>
      </c>
      <c r="H28" s="18"/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P18" sqref="P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2023 - ENE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FUNDAMENTOS DE FÍSICA</v>
      </c>
      <c r="B14" s="9" t="s">
        <v>42</v>
      </c>
      <c r="C14" s="9" t="str">
        <f>'1'!C14</f>
        <v>107C</v>
      </c>
      <c r="D14" s="9" t="str">
        <f>'1'!D14</f>
        <v>IGEM</v>
      </c>
      <c r="E14" s="9">
        <f>'1'!E14</f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DESARROLLO DE LA COMPETITIVIDAD ORGANIZACIONAL</v>
      </c>
      <c r="B15" s="9" t="s">
        <v>43</v>
      </c>
      <c r="C15" s="9" t="str">
        <f>'1'!C15</f>
        <v>907A</v>
      </c>
      <c r="D15" s="9" t="str">
        <f>'1'!D15</f>
        <v>IGEM</v>
      </c>
      <c r="E15" s="9">
        <f>'1'!E15</f>
        <v>1</v>
      </c>
      <c r="F15" s="9">
        <v>1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x14ac:dyDescent="0.25">
      <c r="A16" s="9" t="str">
        <f>'1'!A16</f>
        <v>GESTION ESTRATEGICA</v>
      </c>
      <c r="B16" s="9" t="s">
        <v>43</v>
      </c>
      <c r="C16" s="9" t="str">
        <f>'1'!C16</f>
        <v>707A</v>
      </c>
      <c r="D16" s="9" t="str">
        <f>'1'!D16</f>
        <v>IGEM</v>
      </c>
      <c r="E16" s="9">
        <f>'1'!E16</f>
        <v>35</v>
      </c>
      <c r="F16" s="9">
        <v>35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x14ac:dyDescent="0.25">
      <c r="A17" s="9" t="s">
        <v>35</v>
      </c>
      <c r="B17" s="9" t="s">
        <v>43</v>
      </c>
      <c r="C17" s="9" t="s">
        <v>36</v>
      </c>
      <c r="D17" s="9" t="s">
        <v>33</v>
      </c>
      <c r="E17" s="9">
        <v>27</v>
      </c>
      <c r="F17" s="9">
        <v>27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ht="26.4" x14ac:dyDescent="0.25">
      <c r="A18" s="9" t="s">
        <v>37</v>
      </c>
      <c r="B18" s="9" t="s">
        <v>44</v>
      </c>
      <c r="C18" s="9" t="s">
        <v>38</v>
      </c>
      <c r="D18" s="9" t="s">
        <v>33</v>
      </c>
      <c r="E18" s="9">
        <v>1</v>
      </c>
      <c r="F18" s="9">
        <v>1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x14ac:dyDescent="0.25">
      <c r="A19" s="9" t="s">
        <v>39</v>
      </c>
      <c r="B19" s="9" t="s">
        <v>44</v>
      </c>
      <c r="C19" s="9" t="s">
        <v>40</v>
      </c>
      <c r="D19" s="9" t="s">
        <v>33</v>
      </c>
      <c r="E19" s="9">
        <v>35</v>
      </c>
      <c r="F19" s="9">
        <v>35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126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Q16" sqref="Q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2023 - ENE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FUNDAMENTOS DE FÍSICA</v>
      </c>
      <c r="B14" s="9"/>
      <c r="C14" s="9" t="str">
        <f>'1'!C14</f>
        <v>107C</v>
      </c>
      <c r="D14" s="9" t="str">
        <f>'1'!D14</f>
        <v>IGEM</v>
      </c>
      <c r="E14" s="9">
        <f>'1'!E14</f>
        <v>27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DESARROLLO DE LA COMPETITIVIDAD ORGANIZACIONAL</v>
      </c>
      <c r="B15" s="9"/>
      <c r="C15" s="9" t="str">
        <f>'1'!C15</f>
        <v>907A</v>
      </c>
      <c r="D15" s="9" t="str">
        <f>'1'!D15</f>
        <v>IGEM</v>
      </c>
      <c r="E15" s="9">
        <f>'1'!E15</f>
        <v>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GESTION ESTRATEGICA</v>
      </c>
      <c r="B16" s="9"/>
      <c r="C16" s="9" t="str">
        <f>'1'!C16</f>
        <v>707A</v>
      </c>
      <c r="D16" s="9" t="str">
        <f>'1'!D16</f>
        <v>IGEM</v>
      </c>
      <c r="E16" s="9">
        <f>'1'!E16</f>
        <v>35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63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8" sqref="A18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2023 - ENE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FUNDAMENTOS DE FÍSICA</v>
      </c>
      <c r="B14" s="9"/>
      <c r="C14" s="9" t="str">
        <f>'1'!C14</f>
        <v>107C</v>
      </c>
      <c r="D14" s="9" t="str">
        <f>'1'!D14</f>
        <v>IGEM</v>
      </c>
      <c r="E14" s="9">
        <f>'1'!E14</f>
        <v>27</v>
      </c>
      <c r="F14" s="9">
        <v>15</v>
      </c>
      <c r="G14" s="9">
        <v>0</v>
      </c>
      <c r="H14" s="10">
        <f t="shared" ref="H14:H17" si="0">F14/E14</f>
        <v>0.55555555555555558</v>
      </c>
      <c r="I14" s="9">
        <f t="shared" ref="I14:I28" si="1">(E14-SUM(F14:G14))-K14</f>
        <v>12</v>
      </c>
      <c r="J14" s="10">
        <f t="shared" ref="J14:J28" si="2">I14/E14</f>
        <v>0.44444444444444442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DESARROLLO DE LA COMPETITIVIDAD ORGANIZACIONAL</v>
      </c>
      <c r="B15" s="9"/>
      <c r="C15" s="9" t="str">
        <f>'1'!C15</f>
        <v>907A</v>
      </c>
      <c r="D15" s="9" t="str">
        <f>'1'!D15</f>
        <v>IGEM</v>
      </c>
      <c r="E15" s="9">
        <f>'1'!E15</f>
        <v>1</v>
      </c>
      <c r="F15" s="9">
        <v>6</v>
      </c>
      <c r="G15" s="9">
        <v>0</v>
      </c>
      <c r="H15" s="10">
        <f t="shared" si="0"/>
        <v>6</v>
      </c>
      <c r="I15" s="9">
        <f t="shared" si="1"/>
        <v>-5</v>
      </c>
      <c r="J15" s="10">
        <f t="shared" si="2"/>
        <v>-5</v>
      </c>
      <c r="K15" s="9">
        <v>0</v>
      </c>
      <c r="L15" s="10">
        <f t="shared" si="3"/>
        <v>0</v>
      </c>
      <c r="M15" s="9">
        <v>98</v>
      </c>
      <c r="N15" s="15">
        <v>0.83</v>
      </c>
    </row>
    <row r="16" spans="1:14" s="11" customFormat="1" x14ac:dyDescent="0.25">
      <c r="A16" s="9" t="str">
        <f>'1'!A16</f>
        <v>GESTION ESTRATEGICA</v>
      </c>
      <c r="B16" s="9"/>
      <c r="C16" s="9" t="str">
        <f>'1'!C16</f>
        <v>707A</v>
      </c>
      <c r="D16" s="9" t="str">
        <f>'1'!D16</f>
        <v>IGEM</v>
      </c>
      <c r="E16" s="9">
        <f>'1'!E16</f>
        <v>35</v>
      </c>
      <c r="F16" s="9">
        <v>17</v>
      </c>
      <c r="G16" s="9">
        <v>0</v>
      </c>
      <c r="H16" s="10">
        <f t="shared" si="0"/>
        <v>0.48571428571428571</v>
      </c>
      <c r="I16" s="9">
        <f t="shared" si="1"/>
        <v>18</v>
      </c>
      <c r="J16" s="10">
        <f t="shared" si="2"/>
        <v>0.51428571428571423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>
        <v>25</v>
      </c>
      <c r="G17" s="9">
        <v>0</v>
      </c>
      <c r="H17" s="10" t="e">
        <f t="shared" si="0"/>
        <v>#DIV/0!</v>
      </c>
      <c r="I17" s="9">
        <f t="shared" si="1"/>
        <v>-25</v>
      </c>
      <c r="J17" s="10" t="e">
        <f t="shared" si="2"/>
        <v>#DIV/0!</v>
      </c>
      <c r="K17" s="9">
        <v>0</v>
      </c>
      <c r="L17" s="10" t="e">
        <f t="shared" si="3"/>
        <v>#DIV/0!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63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99.5</v>
      </c>
      <c r="N28" s="19">
        <f>AVERAGE(N14:N27)</f>
        <v>0.95750000000000002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</cp:lastModifiedBy>
  <cp:revision/>
  <dcterms:created xsi:type="dcterms:W3CDTF">2021-11-22T14:45:25Z</dcterms:created>
  <dcterms:modified xsi:type="dcterms:W3CDTF">2023-12-14T23:32:57Z</dcterms:modified>
  <cp:category/>
  <cp:contentStatus/>
</cp:coreProperties>
</file>