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"/>
    </mc:Choice>
  </mc:AlternateContent>
  <xr:revisionPtr revIDLastSave="0" documentId="13_ncr:1_{49928565-5998-4CA8-9CE4-6B2CED04891E}" xr6:coauthVersionLast="47" xr6:coauthVersionMax="47" xr10:uidLastSave="{00000000-0000-0000-0000-000000000000}"/>
  <bookViews>
    <workbookView xWindow="-120" yWindow="-120" windowWidth="20730" windowHeight="11040" firstSheet="1" activeTab="4" xr2:uid="{00000000-000D-0000-FFFF-FFFF00000000}"/>
  </bookViews>
  <sheets>
    <sheet name="505 B MEZCLA DE MKT" sheetId="3" r:id="rId1"/>
    <sheet name="505 C MEZCLA DE MKT" sheetId="7" r:id="rId2"/>
    <sheet name="DISEÑO DE PRODUCTOS" sheetId="5" r:id="rId3"/>
    <sheet name="TGA" sheetId="1" r:id="rId4"/>
    <sheet name="FUNCIÓN ADMVA II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3" l="1"/>
  <c r="M24" i="3"/>
  <c r="M35" i="3" s="1"/>
  <c r="K24" i="3"/>
  <c r="L30" i="7"/>
  <c r="L33" i="7" s="1"/>
  <c r="M30" i="7"/>
  <c r="K30" i="7"/>
  <c r="L43" i="5"/>
  <c r="Q43" i="5"/>
  <c r="K28" i="1"/>
  <c r="L35" i="6"/>
  <c r="K35" i="6"/>
  <c r="Q37" i="7"/>
  <c r="O36" i="7"/>
  <c r="Q35" i="7"/>
  <c r="P35" i="7"/>
  <c r="O35" i="7"/>
  <c r="N35" i="7"/>
  <c r="Q34" i="7"/>
  <c r="P34" i="7"/>
  <c r="P37" i="7" s="1"/>
  <c r="O34" i="7"/>
  <c r="O37" i="7" s="1"/>
  <c r="N34" i="7"/>
  <c r="N37" i="7" s="1"/>
  <c r="Q33" i="7"/>
  <c r="Q36" i="7" s="1"/>
  <c r="P33" i="7"/>
  <c r="P36" i="7" s="1"/>
  <c r="O33" i="7"/>
  <c r="N33" i="7"/>
  <c r="N36" i="7" s="1"/>
  <c r="M33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10" i="7"/>
  <c r="P39" i="6"/>
  <c r="O39" i="6"/>
  <c r="N39" i="6"/>
  <c r="M39" i="6"/>
  <c r="P38" i="6"/>
  <c r="O38" i="6"/>
  <c r="N38" i="6"/>
  <c r="M38" i="6"/>
  <c r="P37" i="6"/>
  <c r="O37" i="6"/>
  <c r="N37" i="6"/>
  <c r="M37" i="6"/>
  <c r="Q36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31" i="6" s="1"/>
  <c r="P46" i="5"/>
  <c r="O46" i="5"/>
  <c r="N46" i="5"/>
  <c r="M46" i="5"/>
  <c r="K46" i="5"/>
  <c r="P45" i="5"/>
  <c r="O45" i="5"/>
  <c r="N45" i="5"/>
  <c r="M45" i="5"/>
  <c r="L45" i="5"/>
  <c r="K45" i="5"/>
  <c r="J45" i="5"/>
  <c r="P44" i="5"/>
  <c r="O44" i="5"/>
  <c r="N44" i="5"/>
  <c r="M44" i="5"/>
  <c r="L44" i="5"/>
  <c r="K44" i="5"/>
  <c r="B33" i="5"/>
  <c r="P35" i="3"/>
  <c r="O35" i="3"/>
  <c r="N35" i="3"/>
  <c r="P34" i="3"/>
  <c r="O34" i="3"/>
  <c r="N34" i="3"/>
  <c r="P33" i="3"/>
  <c r="O33" i="3"/>
  <c r="N33" i="3"/>
  <c r="N36" i="3" s="1"/>
  <c r="L3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M36" i="3" l="1"/>
  <c r="M37" i="3"/>
  <c r="L36" i="7"/>
  <c r="L37" i="7"/>
  <c r="L46" i="5"/>
  <c r="L48" i="5" s="1"/>
  <c r="M36" i="7"/>
  <c r="M37" i="7"/>
  <c r="M47" i="5"/>
  <c r="O40" i="6"/>
  <c r="P40" i="6"/>
  <c r="P41" i="6"/>
  <c r="N40" i="6"/>
  <c r="L41" i="6"/>
  <c r="L40" i="6"/>
  <c r="L47" i="5"/>
  <c r="P47" i="5"/>
  <c r="M48" i="5"/>
  <c r="L36" i="3"/>
  <c r="P36" i="3"/>
  <c r="N37" i="3"/>
  <c r="N41" i="6"/>
  <c r="M40" i="6"/>
  <c r="O36" i="3"/>
  <c r="O37" i="3"/>
  <c r="L37" i="3"/>
  <c r="P37" i="3"/>
  <c r="N48" i="5"/>
  <c r="N47" i="5"/>
  <c r="K48" i="5"/>
  <c r="O48" i="5"/>
  <c r="K47" i="5"/>
  <c r="O47" i="5"/>
  <c r="P48" i="5"/>
  <c r="J48" i="5"/>
  <c r="J47" i="5"/>
  <c r="Q46" i="5"/>
  <c r="Q35" i="3"/>
  <c r="Q39" i="6"/>
  <c r="M41" i="6"/>
  <c r="O41" i="6"/>
  <c r="Q37" i="6"/>
  <c r="Q38" i="6"/>
  <c r="Q41" i="6" s="1"/>
  <c r="Q44" i="5"/>
  <c r="Q45" i="5"/>
  <c r="Q33" i="3"/>
  <c r="Q34" i="3"/>
  <c r="L36" i="1"/>
  <c r="M36" i="1"/>
  <c r="N36" i="1"/>
  <c r="O36" i="1"/>
  <c r="P36" i="1"/>
  <c r="L35" i="1"/>
  <c r="M35" i="1"/>
  <c r="N35" i="1"/>
  <c r="O35" i="1"/>
  <c r="P35" i="1"/>
  <c r="L34" i="1"/>
  <c r="M34" i="1"/>
  <c r="N34" i="1"/>
  <c r="O34" i="1"/>
  <c r="P34" i="1"/>
  <c r="Q47" i="5" l="1"/>
  <c r="Q48" i="5"/>
  <c r="Q37" i="3"/>
  <c r="Q36" i="3"/>
  <c r="Q40" i="6"/>
  <c r="L38" i="1" l="1"/>
  <c r="M38" i="1"/>
  <c r="N38" i="1"/>
  <c r="O38" i="1"/>
  <c r="P38" i="1"/>
  <c r="L37" i="1"/>
  <c r="M37" i="1"/>
  <c r="N37" i="1"/>
  <c r="O37" i="1"/>
  <c r="P37" i="1"/>
  <c r="Q36" i="1" l="1"/>
  <c r="Q35" i="1"/>
  <c r="Q3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Q38" i="1" l="1"/>
  <c r="Q37" i="1"/>
</calcChain>
</file>

<file path=xl/sharedStrings.xml><?xml version="1.0" encoding="utf-8"?>
<sst xmlns="http://schemas.openxmlformats.org/spreadsheetml/2006/main" count="403" uniqueCount="264">
  <si>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</si>
  <si>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</si>
  <si>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</si>
  <si>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</si>
  <si>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</si>
  <si>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</si>
  <si>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</si>
  <si>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</si>
  <si>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</si>
  <si>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</si>
  <si>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</si>
  <si>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</si>
  <si>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</si>
  <si>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</si>
  <si>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</si>
  <si>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</si>
  <si>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</si>
  <si>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</si>
  <si>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</si>
  <si>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</si>
  <si>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</si>
  <si>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</si>
  <si>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</si>
  <si>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</si>
  <si>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M.C.A PATRICIA ELIZBETH DAVID MIROS</t>
  </si>
  <si>
    <t>M.C.A PATRICIA ELIZABETH DAVID MIROS</t>
  </si>
  <si>
    <t>M.C.A. PATRICIA ELIZABETH DAVID MIROS</t>
  </si>
  <si>
    <t>211U0219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</si>
  <si>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</si>
  <si>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</si>
  <si>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</si>
  <si>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</si>
  <si>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</si>
  <si>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</si>
  <si>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</si>
  <si>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</si>
  <si>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</si>
  <si>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211U0274</t>
  </si>
  <si>
    <t>211U0276</t>
  </si>
  <si>
    <t>211U0280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</si>
  <si>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</si>
  <si>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</si>
  <si>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</si>
  <si>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</si>
  <si>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</si>
  <si>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</si>
  <si>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</si>
  <si>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NORIEGA CARDENAS EVELYN NICOL</t>
  </si>
  <si>
    <t>PRETELIN FONSECA MARÍA JOSÉ</t>
  </si>
  <si>
    <t>PUCHETA VELASCO DANIEL</t>
  </si>
  <si>
    <t>TORNADO HERNÁNDEZ KAREN</t>
  </si>
  <si>
    <t>201U0419</t>
  </si>
  <si>
    <t>201U0133</t>
  </si>
  <si>
    <t>201U0134</t>
  </si>
  <si>
    <t>201U0135</t>
  </si>
  <si>
    <t>201U0136</t>
  </si>
  <si>
    <t>201U0138</t>
  </si>
  <si>
    <t>201U0139</t>
  </si>
  <si>
    <t>201U0143</t>
  </si>
  <si>
    <t>201U0452</t>
  </si>
  <si>
    <t>201U0431</t>
  </si>
  <si>
    <t>201U0149</t>
  </si>
  <si>
    <t>201U0150</t>
  </si>
  <si>
    <t>201U0153</t>
  </si>
  <si>
    <t>201U0154</t>
  </si>
  <si>
    <t>201U0164</t>
  </si>
  <si>
    <t>201U0156</t>
  </si>
  <si>
    <t>201U0158</t>
  </si>
  <si>
    <t>201U0516</t>
  </si>
  <si>
    <t>201U0491</t>
  </si>
  <si>
    <t>201U0159</t>
  </si>
  <si>
    <t>201U0161</t>
  </si>
  <si>
    <t>201U0518</t>
  </si>
  <si>
    <t>201U0163</t>
  </si>
  <si>
    <t>201U0165</t>
  </si>
  <si>
    <t>201U0318</t>
  </si>
  <si>
    <t>201U0166</t>
  </si>
  <si>
    <t>201U0167</t>
  </si>
  <si>
    <t>M.C.A.PATRICIA ELIZABETH DAVID MIROS</t>
  </si>
  <si>
    <t>AVILA ARVEA STEFANY ANDREA</t>
  </si>
  <si>
    <t>CANELA OLIVER ALEXANDRA</t>
  </si>
  <si>
    <t>CHONTAL PELAYO VÍCTOR MANUEL</t>
  </si>
  <si>
    <t>DOMÍNGUEZ CAMPECHANO ELIZABETH</t>
  </si>
  <si>
    <t>DOMÍNGUEZ PROMOTOR CORAL</t>
  </si>
  <si>
    <t>ESCRIBANO RODRÍGUEZ EDGAR OMAR</t>
  </si>
  <si>
    <t>FARIAS POUCHOULEN SAHIAN</t>
  </si>
  <si>
    <t>GRACÍA MARTÍNEZ GUSTAVO RODOLFO</t>
  </si>
  <si>
    <t>MIROS HERRERA ADELINE</t>
  </si>
  <si>
    <t>PAEZ SANTOS YOLIVEY</t>
  </si>
  <si>
    <t>PÉREZ MARTÍNEZ JOALY LIZBETH</t>
  </si>
  <si>
    <t>PÉREZ USCANGA MARIELLA YAMILETH</t>
  </si>
  <si>
    <t>PUCHETA MIROS MAYRA GUADALUPE</t>
  </si>
  <si>
    <t>QUINTO TOME MARISOL DE JESÚS</t>
  </si>
  <si>
    <t>RODRÍGUEZ XALATE SANDRA ITZEL</t>
  </si>
  <si>
    <t>ROQUE NAVARRETE DAYSEE GUADALUPE</t>
  </si>
  <si>
    <t>SÁNCHEZ HERNÁNDEZ URIEL DEL ÁNGEL</t>
  </si>
  <si>
    <t>SERRANO SALAZAR ANDREA</t>
  </si>
  <si>
    <t>SINTA GONZÁLEZ AEELEN INES</t>
  </si>
  <si>
    <t>SINTA TEMICH GABRIELA</t>
  </si>
  <si>
    <t>TEPACH ARRES MARÍA GUADALUPE</t>
  </si>
  <si>
    <t>TORRES PIÑA LUISA ARTURINA</t>
  </si>
  <si>
    <t>TURRENT HERNÁNDEZ LILIANA DEL CARMEN</t>
  </si>
  <si>
    <t>VELASCO CHIMA YURIDIA</t>
  </si>
  <si>
    <t>VILLEGAS COBAXIN MARÍA JOSÉ</t>
  </si>
  <si>
    <t>XALATE MENDOZA MARÍA FERNANDA</t>
  </si>
  <si>
    <t>XOLO BAXIN YURI DIANA</t>
  </si>
  <si>
    <t>XOLO CUAZOZON SAMUEL ISAI</t>
  </si>
  <si>
    <t>M.C.APATRICIA ELIZABETH DAVID MIROS</t>
  </si>
  <si>
    <t>PATRICIA ELIZABETH DAVID MIROS</t>
  </si>
  <si>
    <t>AGOSTO 2023- ENERO 2024</t>
  </si>
  <si>
    <t>305 A</t>
  </si>
  <si>
    <t>FUNCIÓN ADMINISTRATIVA II</t>
  </si>
  <si>
    <t>221U0269</t>
  </si>
  <si>
    <t>221U0271</t>
  </si>
  <si>
    <t>221U0275</t>
  </si>
  <si>
    <t>ATAXCA CATEMAXCA YAMILETH</t>
  </si>
  <si>
    <t>CAGAL TOTO SAYURI YATZIRY</t>
  </si>
  <si>
    <t>CARMONA SERVIN DANIELA JAZMIN</t>
  </si>
  <si>
    <t>CRUZ CHONTAL MIRIAN GUADALUPE</t>
  </si>
  <si>
    <t>CRUZ LOBATO HENRY</t>
  </si>
  <si>
    <t>DELGADO PRISCILIANO MIGUEL SALVADOR</t>
  </si>
  <si>
    <t>DEMENEGHI MIRANDA REGINA</t>
  </si>
  <si>
    <t>DOMÍNGUEZ CRUZ GAEL</t>
  </si>
  <si>
    <t>DOMÍNGUEZ PEÑA VANESSA</t>
  </si>
  <si>
    <t>221U0276</t>
  </si>
  <si>
    <t>221U0283</t>
  </si>
  <si>
    <t>221U0284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</si>
  <si>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</si>
  <si>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</si>
  <si>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</si>
  <si>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</si>
  <si>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</si>
  <si>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</si>
  <si>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</si>
  <si>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</si>
  <si>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GONZÁLEZ PUCHETA ALEXANDRA</t>
  </si>
  <si>
    <t>HERNÁNDEZ MARTÍNEZ FERNANDO</t>
  </si>
  <si>
    <t>LUA GONZÁLEZ JORGE ALBERTO</t>
  </si>
  <si>
    <t>LÓPEZ CHIGUIL INDIRA</t>
  </si>
  <si>
    <t>MALAGA CAMACHO YAZARETH DEL CARMEN</t>
  </si>
  <si>
    <t>MALAGA FISCAL DIANA GUADALUPE</t>
  </si>
  <si>
    <t>221U0301</t>
  </si>
  <si>
    <t>221U0303</t>
  </si>
  <si>
    <t>221U0305</t>
  </si>
  <si>
    <t>221U0307</t>
  </si>
  <si>
    <t>MARTÍNEZ MARTÍNEZ CESAR MAURICIO</t>
  </si>
  <si>
    <t>MELCHI COTA CINTHIA YARELI</t>
  </si>
  <si>
    <t>MORALES ALFONSO ALMA GERALDINE</t>
  </si>
  <si>
    <t>ORTEGA SÁNCHEZ ÁNGEL ANDRÉS</t>
  </si>
  <si>
    <t>ORTÍZ RAMIREZ DIANA LIZZETH</t>
  </si>
  <si>
    <t>QUINO BUSTAMANTE VÍCTOR MANUEL</t>
  </si>
  <si>
    <t>221U0311</t>
  </si>
  <si>
    <t>SANCHEZ MIXTEGA MARTIN</t>
  </si>
  <si>
    <t>VELASCO COTA JORGE ALBERTO</t>
  </si>
  <si>
    <t>XALA GARCÍA RAYSA MONSERRAT</t>
  </si>
  <si>
    <t>211U0255</t>
  </si>
  <si>
    <t>221U0315</t>
  </si>
  <si>
    <t>221U0323</t>
  </si>
  <si>
    <t>221U0330</t>
  </si>
  <si>
    <t>221U0339</t>
  </si>
  <si>
    <t>221U0342</t>
  </si>
  <si>
    <t>211U0229</t>
  </si>
  <si>
    <t>211U0617</t>
  </si>
  <si>
    <t>AMBROS XOLO JOSE ANTONIO</t>
  </si>
  <si>
    <t>RESENSIZ COBAXIN BRAD HILARIO</t>
  </si>
  <si>
    <t>SALAS BAXIN DANAHI</t>
  </si>
  <si>
    <t>SINACA RUIZ MARITZA JAQUELINE</t>
  </si>
  <si>
    <t>MEZCLA DE MERCADOTECNIA</t>
  </si>
  <si>
    <t>505 C</t>
  </si>
  <si>
    <t>505 B</t>
  </si>
  <si>
    <t>BAXIN NIETO VANYELI ALEJANDRA</t>
  </si>
  <si>
    <t>CASAS PIO KAREN MONSERRATH</t>
  </si>
  <si>
    <t>COBIX MARTÍNEZ ALEJANDRA GUADALUPE</t>
  </si>
  <si>
    <t>GUTIERREZ ARRES ANGEL EMMANUEL</t>
  </si>
  <si>
    <t>HERNÁNDEZ ABSALON ADRIANA</t>
  </si>
  <si>
    <t>LÓPEZ AGUILERA MIXZY YANITH</t>
  </si>
  <si>
    <t>MACARIO VELASCO JOSÉ ALBERTO</t>
  </si>
  <si>
    <t>OSTO MACARIO NADIA DEL ROSARIO</t>
  </si>
  <si>
    <t>PAVON BLANCO  MIGUEL ANGEL</t>
  </si>
  <si>
    <t>POLITO BARRAGAN ERICK</t>
  </si>
  <si>
    <t>PÓLITO MIXTEGA LIZBETH DEL CARMEN</t>
  </si>
  <si>
    <t>POMPEYO TEPACH LETHZY YARELY</t>
  </si>
  <si>
    <t>PONCIANO MALAGA KARLA OLIVIA</t>
  </si>
  <si>
    <t>RAMÍREZ PÉREZ ADOLFO</t>
  </si>
  <si>
    <t>REYES DOMINGUEZ LUCERO DE LOS ANGELES</t>
  </si>
  <si>
    <t>TEGOMA GONZÁLEZ DAYRA</t>
  </si>
  <si>
    <t>VAZQUEZ CHAPOL KARLA LARISSA</t>
  </si>
  <si>
    <t>VELASCO BAXIN MIGUEL ÁNGEL</t>
  </si>
  <si>
    <t>XOLO CARDENA VIRIDIANA</t>
  </si>
  <si>
    <t>XOLO SANTOS ANGELICA</t>
  </si>
  <si>
    <t>211U0211</t>
  </si>
  <si>
    <t>211U0220</t>
  </si>
  <si>
    <t>211U0227</t>
  </si>
  <si>
    <t>211U0238</t>
  </si>
  <si>
    <t>211U0618</t>
  </si>
  <si>
    <t>211U0248</t>
  </si>
  <si>
    <t>211U0257</t>
  </si>
  <si>
    <t>211U0258</t>
  </si>
  <si>
    <t>211U0244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</si>
  <si>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</si>
  <si>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</si>
  <si>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</si>
  <si>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</si>
  <si>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</si>
  <si>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</si>
  <si>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</si>
  <si>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</si>
  <si>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</si>
  <si>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</si>
  <si>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</si>
  <si>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DISEÑO DE PRODUCTOS TURISTICOS ALERNATIVOS</t>
  </si>
  <si>
    <t>705 A</t>
  </si>
  <si>
    <t>ACUA RAMÍREZ TRISTAN ANDER</t>
  </si>
  <si>
    <t>201U0129</t>
  </si>
  <si>
    <t>CHAPOL ORTIZ ARIADNA PAOLA</t>
  </si>
  <si>
    <t>201U0478</t>
  </si>
  <si>
    <t>MARTÍNEZ NIEVES MICHELLE ADRIANA</t>
  </si>
  <si>
    <t>201U0146</t>
  </si>
  <si>
    <t>MORALES HERNÁNDEZ ALEJANDRA</t>
  </si>
  <si>
    <t>191U0687</t>
  </si>
  <si>
    <t>SEBA POLITO ITZEL</t>
  </si>
  <si>
    <t>201U0243</t>
  </si>
  <si>
    <t>TEORÍA GENERAL DE LA ADMINISTRACIÓN</t>
  </si>
  <si>
    <t>105 A</t>
  </si>
  <si>
    <t>SEPTIEMBRE 2023- ENERO 2024</t>
  </si>
  <si>
    <t>MCA.PATRICIA ELIZABETH DAVID MIROS</t>
  </si>
  <si>
    <t>AGUIRRE LINDO JOSSELYN ESBEYDI</t>
  </si>
  <si>
    <t>CABADA GONZÁLEZ CARLOS ALBERTO</t>
  </si>
  <si>
    <t>CHAPOL MARTÍNEZ KARLA MONSERRAT</t>
  </si>
  <si>
    <t>COBAXIN XOLO YANET</t>
  </si>
  <si>
    <t>COBIX OSORIO CARLOS AUGUSTO</t>
  </si>
  <si>
    <t>CRUZ FLORES ALONDRA YARAVI NAIBITH</t>
  </si>
  <si>
    <t>DOMÍNGUEZ MORALES XIMENA</t>
  </si>
  <si>
    <t>ESCOBAR ROSAS JOAQUIN DAGOBERTO</t>
  </si>
  <si>
    <t>MARCIAL GARCÍA ALAN ANTONIO</t>
  </si>
  <si>
    <t>MORALES GARCIA AISHA SHECCID</t>
  </si>
  <si>
    <t>MORISCO LÓPEZ ANUAR EDUARDO</t>
  </si>
  <si>
    <t>MORTERA ELIAS ALEXANDER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</si>
  <si>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</si>
  <si>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</si>
  <si>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</si>
  <si>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</si>
  <si>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</si>
  <si>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</si>
  <si>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231U0181</t>
  </si>
  <si>
    <t>231U0186</t>
  </si>
  <si>
    <t>231U0189</t>
  </si>
  <si>
    <t>231U0191</t>
  </si>
  <si>
    <t>231U0192</t>
  </si>
  <si>
    <t>231U0195</t>
  </si>
  <si>
    <t>231U0197</t>
  </si>
  <si>
    <t>231U0635</t>
  </si>
  <si>
    <t>231U0208</t>
  </si>
  <si>
    <t>231U0213</t>
  </si>
  <si>
    <t>231U0215</t>
  </si>
  <si>
    <t>231U0216</t>
  </si>
  <si>
    <t>231U0223</t>
  </si>
  <si>
    <t>231U0224</t>
  </si>
  <si>
    <t>231U0226</t>
  </si>
  <si>
    <t>231U0228</t>
  </si>
  <si>
    <t>213U0232</t>
  </si>
  <si>
    <t>231U0234</t>
  </si>
  <si>
    <t>NA</t>
  </si>
  <si>
    <t>ESCOBAR CHIPOL JOSÉ ARTURO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</si>
</sst>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9" xfId="0" applyBorder="1"/>
    <xf numFmtId="0" fontId="0" fillId="0" borderId="6" xfId="0" applyBorder="1"/>
    <xf numFmtId="0" fontId="0" fillId="0" borderId="5" xfId="0" applyBorder="1"/>
    <xf numFmtId="0" fontId="0" fillId="0" borderId="1" xfId="0" applyBorder="1"/>
    <xf numFmtId="0" fontId="0" fillId="0" borderId="10" xfId="0" applyBorder="1"/>
    <xf numFmtId="0" fontId="0" fillId="0" borderId="8" xfId="0" applyBorder="1" applyAlignment="1">
      <alignment horizontal="left"/>
    </xf>
    <xf numFmtId="0" fontId="0" fillId="0" borderId="3" xfId="0" applyBorder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1"/>
  <sheetViews>
    <sheetView zoomScale="148" zoomScaleNormal="148" workbookViewId="0">
      <selection activeCell="D14" sqref="D14:I14"/>
    </sheetView>
  </sheetViews>
  <sheetFormatPr baseColWidth="10" defaultRowHeight="15" x14ac:dyDescent="0.2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167</v>
      </c>
      <c r="E4" s="29"/>
      <c r="F4" s="29"/>
      <c r="G4" s="29"/>
      <c r="I4" t="s">
        <v>1</v>
      </c>
      <c r="J4" s="30" t="s">
        <v>169</v>
      </c>
      <c r="K4" s="30"/>
      <c r="M4" t="s">
        <v>2</v>
      </c>
      <c r="N4" s="31">
        <v>45259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109</v>
      </c>
      <c r="E6" s="30"/>
      <c r="F6" s="30"/>
      <c r="G6" s="30"/>
      <c r="I6" s="32" t="s">
        <v>22</v>
      </c>
      <c r="J6" s="32"/>
      <c r="K6" s="33" t="s">
        <v>25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6" t="s">
        <v>27</v>
      </c>
      <c r="D9" s="26" t="s">
        <v>40</v>
      </c>
      <c r="E9" s="26"/>
      <c r="F9" s="26"/>
      <c r="G9" s="26"/>
      <c r="H9" s="26"/>
      <c r="I9" s="26"/>
      <c r="J9" s="4">
        <v>100</v>
      </c>
      <c r="K9" s="4">
        <v>78</v>
      </c>
      <c r="L9" s="25" t="s">
        <v>262</v>
      </c>
      <c r="M9" s="4">
        <v>89</v>
      </c>
      <c r="N9" s="4"/>
      <c r="O9" s="4"/>
      <c r="P9" s="4"/>
      <c r="Q9" s="9"/>
    </row>
    <row r="10" spans="2:18" x14ac:dyDescent="0.25">
      <c r="B10" s="6">
        <f>B9+1</f>
        <v>2</v>
      </c>
      <c r="C10" s="16" t="s">
        <v>162</v>
      </c>
      <c r="D10" s="26" t="s">
        <v>41</v>
      </c>
      <c r="E10" s="26"/>
      <c r="F10" s="26"/>
      <c r="G10" s="26"/>
      <c r="H10" s="26"/>
      <c r="I10" s="26"/>
      <c r="J10" s="4">
        <v>100</v>
      </c>
      <c r="K10" s="4">
        <v>73</v>
      </c>
      <c r="L10" s="25" t="s">
        <v>262</v>
      </c>
      <c r="M10" s="25" t="s">
        <v>262</v>
      </c>
      <c r="N10" s="4"/>
      <c r="O10" s="4"/>
      <c r="P10" s="4"/>
      <c r="Q10" s="9"/>
    </row>
    <row r="11" spans="2:18" x14ac:dyDescent="0.25">
      <c r="B11" s="6">
        <f t="shared" ref="B11:B30" si="0">B10+1</f>
        <v>3</v>
      </c>
      <c r="C11" s="16" t="s">
        <v>28</v>
      </c>
      <c r="D11" s="26" t="s">
        <v>42</v>
      </c>
      <c r="E11" s="26"/>
      <c r="F11" s="26"/>
      <c r="G11" s="26"/>
      <c r="H11" s="26"/>
      <c r="I11" s="26"/>
      <c r="J11" s="4">
        <v>100</v>
      </c>
      <c r="K11" s="4">
        <v>90</v>
      </c>
      <c r="L11" s="4">
        <v>97</v>
      </c>
      <c r="M11" s="4">
        <v>83</v>
      </c>
      <c r="N11" s="4"/>
      <c r="O11" s="4"/>
      <c r="P11" s="4"/>
      <c r="Q11" s="9"/>
    </row>
    <row r="12" spans="2:18" x14ac:dyDescent="0.25">
      <c r="B12" s="6">
        <f t="shared" si="0"/>
        <v>4</v>
      </c>
      <c r="C12" s="16" t="s">
        <v>29</v>
      </c>
      <c r="D12" s="26" t="s">
        <v>43</v>
      </c>
      <c r="E12" s="26"/>
      <c r="F12" s="26"/>
      <c r="G12" s="26"/>
      <c r="H12" s="26"/>
      <c r="I12" s="26"/>
      <c r="J12" s="4">
        <v>98</v>
      </c>
      <c r="K12" s="4">
        <v>88</v>
      </c>
      <c r="L12" s="4">
        <v>97</v>
      </c>
      <c r="M12" s="4">
        <v>87</v>
      </c>
      <c r="N12" s="4"/>
      <c r="O12" s="4"/>
      <c r="P12" s="4"/>
      <c r="Q12" s="9"/>
    </row>
    <row r="13" spans="2:18" x14ac:dyDescent="0.25">
      <c r="B13" s="6">
        <f t="shared" si="0"/>
        <v>5</v>
      </c>
      <c r="C13" s="16" t="s">
        <v>30</v>
      </c>
      <c r="D13" s="26" t="s">
        <v>44</v>
      </c>
      <c r="E13" s="26"/>
      <c r="F13" s="26"/>
      <c r="G13" s="26"/>
      <c r="H13" s="26"/>
      <c r="I13" s="26"/>
      <c r="J13" s="4">
        <v>97</v>
      </c>
      <c r="K13" s="4">
        <v>100</v>
      </c>
      <c r="L13" s="25" t="s">
        <v>262</v>
      </c>
      <c r="M13" s="4">
        <v>84</v>
      </c>
      <c r="N13" s="4"/>
      <c r="O13" s="4"/>
      <c r="P13" s="4"/>
      <c r="Q13" s="9"/>
    </row>
    <row r="14" spans="2:18" x14ac:dyDescent="0.25">
      <c r="B14" s="6">
        <f t="shared" si="0"/>
        <v>6</v>
      </c>
      <c r="C14" s="16" t="s">
        <v>31</v>
      </c>
      <c r="D14" s="26" t="s">
        <v>45</v>
      </c>
      <c r="E14" s="26"/>
      <c r="F14" s="26"/>
      <c r="G14" s="26"/>
      <c r="H14" s="26"/>
      <c r="I14" s="26"/>
      <c r="J14" s="4">
        <v>93</v>
      </c>
      <c r="K14" s="4">
        <v>90</v>
      </c>
      <c r="L14" s="25" t="s">
        <v>262</v>
      </c>
      <c r="M14" s="4">
        <v>83</v>
      </c>
      <c r="N14" s="4"/>
      <c r="O14" s="4"/>
      <c r="P14" s="4"/>
      <c r="Q14" s="9"/>
    </row>
    <row r="15" spans="2:18" x14ac:dyDescent="0.25">
      <c r="B15" s="6">
        <f t="shared" si="0"/>
        <v>7</v>
      </c>
      <c r="C15" s="16" t="s">
        <v>32</v>
      </c>
      <c r="D15" s="26" t="s">
        <v>46</v>
      </c>
      <c r="E15" s="26"/>
      <c r="F15" s="26"/>
      <c r="G15" s="26"/>
      <c r="H15" s="26"/>
      <c r="I15" s="26"/>
      <c r="J15" s="4">
        <v>100</v>
      </c>
      <c r="K15" s="4">
        <v>77</v>
      </c>
      <c r="L15" s="4">
        <v>95</v>
      </c>
      <c r="M15" s="4">
        <v>87</v>
      </c>
      <c r="N15" s="4"/>
      <c r="O15" s="4"/>
      <c r="P15" s="4"/>
      <c r="Q15" s="9"/>
    </row>
    <row r="16" spans="2:18" x14ac:dyDescent="0.25">
      <c r="B16" s="6">
        <f t="shared" si="0"/>
        <v>8</v>
      </c>
      <c r="C16" s="16" t="s">
        <v>33</v>
      </c>
      <c r="D16" s="26" t="s">
        <v>47</v>
      </c>
      <c r="E16" s="26"/>
      <c r="F16" s="26"/>
      <c r="G16" s="26"/>
      <c r="H16" s="26"/>
      <c r="I16" s="26"/>
      <c r="J16" s="4">
        <v>97</v>
      </c>
      <c r="K16" s="4">
        <v>100</v>
      </c>
      <c r="L16" s="4">
        <v>97</v>
      </c>
      <c r="M16" s="4">
        <v>84</v>
      </c>
      <c r="N16" s="4"/>
      <c r="O16" s="4"/>
      <c r="P16" s="4"/>
      <c r="Q16" s="9"/>
    </row>
    <row r="17" spans="2:17" x14ac:dyDescent="0.25">
      <c r="B17" s="6">
        <f t="shared" si="0"/>
        <v>9</v>
      </c>
      <c r="C17" s="16" t="s">
        <v>34</v>
      </c>
      <c r="D17" s="26" t="s">
        <v>48</v>
      </c>
      <c r="E17" s="26"/>
      <c r="F17" s="26"/>
      <c r="G17" s="26"/>
      <c r="H17" s="26"/>
      <c r="I17" s="26"/>
      <c r="J17" s="4">
        <v>85</v>
      </c>
      <c r="K17" s="4">
        <v>73</v>
      </c>
      <c r="L17" s="4">
        <v>85</v>
      </c>
      <c r="M17" s="4">
        <v>84</v>
      </c>
      <c r="N17" s="4"/>
      <c r="O17" s="4"/>
      <c r="P17" s="4"/>
      <c r="Q17" s="9"/>
    </row>
    <row r="18" spans="2:17" x14ac:dyDescent="0.25">
      <c r="B18" s="6">
        <f t="shared" si="0"/>
        <v>10</v>
      </c>
      <c r="C18" s="23" t="s">
        <v>35</v>
      </c>
      <c r="D18" s="26" t="s">
        <v>49</v>
      </c>
      <c r="E18" s="26"/>
      <c r="F18" s="26"/>
      <c r="G18" s="26"/>
      <c r="H18" s="26"/>
      <c r="I18" s="26"/>
      <c r="J18" s="1">
        <v>100</v>
      </c>
      <c r="K18" s="4">
        <v>91</v>
      </c>
      <c r="L18" s="4">
        <v>88</v>
      </c>
      <c r="M18" s="4">
        <v>100</v>
      </c>
      <c r="N18" s="4"/>
      <c r="O18" s="4"/>
      <c r="P18" s="4"/>
      <c r="Q18" s="9"/>
    </row>
    <row r="19" spans="2:17" x14ac:dyDescent="0.25">
      <c r="B19" s="6">
        <f t="shared" si="0"/>
        <v>11</v>
      </c>
      <c r="C19" s="16" t="s">
        <v>36</v>
      </c>
      <c r="D19" s="26" t="s">
        <v>164</v>
      </c>
      <c r="E19" s="26"/>
      <c r="F19" s="26"/>
      <c r="G19" s="26"/>
      <c r="H19" s="26"/>
      <c r="I19" s="26"/>
      <c r="J19" s="4">
        <v>95</v>
      </c>
      <c r="K19" s="4">
        <v>85</v>
      </c>
      <c r="L19" s="4">
        <v>85</v>
      </c>
      <c r="M19" s="4">
        <v>88</v>
      </c>
      <c r="N19" s="4"/>
      <c r="O19" s="4"/>
      <c r="P19" s="4"/>
      <c r="Q19" s="9"/>
    </row>
    <row r="20" spans="2:17" x14ac:dyDescent="0.25">
      <c r="B20" s="6">
        <f t="shared" si="0"/>
        <v>12</v>
      </c>
      <c r="C20" s="16" t="s">
        <v>37</v>
      </c>
      <c r="D20" s="26" t="s">
        <v>165</v>
      </c>
      <c r="E20" s="26"/>
      <c r="F20" s="26"/>
      <c r="G20" s="26"/>
      <c r="H20" s="26"/>
      <c r="I20" s="26"/>
      <c r="J20" s="4">
        <v>100</v>
      </c>
      <c r="K20" s="4">
        <v>72</v>
      </c>
      <c r="L20" s="25" t="s">
        <v>262</v>
      </c>
      <c r="M20" s="4">
        <v>91</v>
      </c>
      <c r="N20" s="4"/>
      <c r="O20" s="4"/>
      <c r="P20" s="4"/>
      <c r="Q20" s="9"/>
    </row>
    <row r="21" spans="2:17" x14ac:dyDescent="0.25">
      <c r="B21" s="6">
        <f t="shared" si="0"/>
        <v>13</v>
      </c>
      <c r="C21" s="16" t="s">
        <v>38</v>
      </c>
      <c r="D21" s="26" t="s">
        <v>166</v>
      </c>
      <c r="E21" s="26"/>
      <c r="F21" s="26"/>
      <c r="G21" s="26"/>
      <c r="H21" s="26"/>
      <c r="I21" s="26"/>
      <c r="J21" s="4">
        <v>100</v>
      </c>
      <c r="K21" s="4">
        <v>100</v>
      </c>
      <c r="L21" s="25" t="s">
        <v>262</v>
      </c>
      <c r="M21" s="4">
        <v>92</v>
      </c>
      <c r="N21" s="4"/>
      <c r="O21" s="4"/>
      <c r="P21" s="4"/>
      <c r="Q21" s="9"/>
    </row>
    <row r="22" spans="2:17" x14ac:dyDescent="0.25">
      <c r="B22" s="6">
        <f t="shared" si="0"/>
        <v>14</v>
      </c>
      <c r="C22" s="16" t="s">
        <v>39</v>
      </c>
      <c r="D22" s="26" t="s">
        <v>50</v>
      </c>
      <c r="E22" s="26"/>
      <c r="F22" s="26"/>
      <c r="G22" s="26"/>
      <c r="H22" s="26"/>
      <c r="I22" s="26"/>
      <c r="J22" s="4">
        <v>100</v>
      </c>
      <c r="K22" s="4">
        <v>74</v>
      </c>
      <c r="L22" s="25" t="s">
        <v>262</v>
      </c>
      <c r="M22" s="4">
        <v>87</v>
      </c>
      <c r="N22" s="4"/>
      <c r="O22" s="4"/>
      <c r="P22" s="4"/>
      <c r="Q22" s="9"/>
    </row>
    <row r="23" spans="2:17" x14ac:dyDescent="0.25">
      <c r="B23" s="6">
        <f t="shared" si="0"/>
        <v>15</v>
      </c>
      <c r="C23" s="16"/>
      <c r="D23" s="26"/>
      <c r="E23" s="26"/>
      <c r="F23" s="26"/>
      <c r="G23" s="26"/>
      <c r="H23" s="26"/>
      <c r="I23" s="26"/>
      <c r="J23" s="4"/>
      <c r="K23" s="4"/>
      <c r="L23" s="4"/>
      <c r="M23" s="4"/>
      <c r="N23" s="4"/>
      <c r="O23" s="4"/>
      <c r="P23" s="4"/>
      <c r="Q23" s="9"/>
    </row>
    <row r="24" spans="2:17" x14ac:dyDescent="0.25">
      <c r="B24" s="6">
        <f t="shared" si="0"/>
        <v>16</v>
      </c>
      <c r="C24" s="16"/>
      <c r="D24" s="26"/>
      <c r="E24" s="26"/>
      <c r="F24" s="26"/>
      <c r="G24" s="26"/>
      <c r="H24" s="26"/>
      <c r="I24" s="26"/>
      <c r="J24" s="4"/>
      <c r="K24" s="4">
        <f>SUM(K9:K22)/14</f>
        <v>85.071428571428569</v>
      </c>
      <c r="L24" s="4">
        <f t="shared" ref="L24:M24" si="1">SUM(L9:L22)/14</f>
        <v>46</v>
      </c>
      <c r="M24" s="4">
        <f t="shared" si="1"/>
        <v>81.357142857142861</v>
      </c>
      <c r="N24" s="4"/>
      <c r="O24" s="4"/>
      <c r="P24" s="4"/>
      <c r="Q24" s="9"/>
    </row>
    <row r="25" spans="2:17" x14ac:dyDescent="0.25">
      <c r="B25" s="6">
        <f t="shared" si="0"/>
        <v>17</v>
      </c>
      <c r="C25" s="16"/>
      <c r="D25" s="26"/>
      <c r="E25" s="26"/>
      <c r="F25" s="26"/>
      <c r="G25" s="26"/>
      <c r="H25" s="26"/>
      <c r="I25" s="26"/>
      <c r="J25" s="4"/>
      <c r="K25" s="4"/>
      <c r="L25" s="4"/>
      <c r="M25" s="4"/>
      <c r="N25" s="4"/>
      <c r="O25" s="4"/>
      <c r="P25" s="4"/>
      <c r="Q25" s="9"/>
    </row>
    <row r="26" spans="2:17" x14ac:dyDescent="0.25">
      <c r="B26" s="6">
        <f t="shared" si="0"/>
        <v>18</v>
      </c>
      <c r="C26" s="16"/>
      <c r="D26" s="26"/>
      <c r="E26" s="26"/>
      <c r="F26" s="26"/>
      <c r="G26" s="26"/>
      <c r="H26" s="26"/>
      <c r="I26" s="26"/>
      <c r="J26" s="4"/>
      <c r="K26" s="4"/>
      <c r="L26" s="4"/>
      <c r="M26" s="4"/>
      <c r="N26" s="4"/>
      <c r="O26" s="4"/>
      <c r="P26" s="4"/>
      <c r="Q26" s="9"/>
    </row>
    <row r="27" spans="2:17" x14ac:dyDescent="0.25">
      <c r="B27" s="6">
        <f t="shared" si="0"/>
        <v>19</v>
      </c>
      <c r="C27" s="16"/>
      <c r="D27" s="26"/>
      <c r="E27" s="26"/>
      <c r="F27" s="26"/>
      <c r="G27" s="26"/>
      <c r="H27" s="26"/>
      <c r="I27" s="26"/>
      <c r="J27" s="4"/>
      <c r="K27" s="4"/>
      <c r="L27" s="4"/>
      <c r="M27" s="4"/>
      <c r="N27" s="4"/>
      <c r="O27" s="4"/>
      <c r="P27" s="4"/>
      <c r="Q27" s="9"/>
    </row>
    <row r="28" spans="2:17" x14ac:dyDescent="0.25">
      <c r="B28" s="6">
        <f t="shared" si="0"/>
        <v>20</v>
      </c>
      <c r="C28" s="16"/>
      <c r="D28" s="26"/>
      <c r="E28" s="26"/>
      <c r="F28" s="26"/>
      <c r="G28" s="26"/>
      <c r="H28" s="26"/>
      <c r="I28" s="26"/>
      <c r="J28" s="4"/>
      <c r="K28" s="4"/>
      <c r="L28" s="4"/>
      <c r="M28" s="4"/>
      <c r="N28" s="4"/>
      <c r="O28" s="4"/>
      <c r="P28" s="4"/>
      <c r="Q28" s="9"/>
    </row>
    <row r="29" spans="2:17" x14ac:dyDescent="0.25">
      <c r="B29" s="6">
        <f t="shared" si="0"/>
        <v>21</v>
      </c>
      <c r="C29" s="16"/>
      <c r="D29" s="26"/>
      <c r="E29" s="26"/>
      <c r="F29" s="26"/>
      <c r="G29" s="26"/>
      <c r="H29" s="26"/>
      <c r="I29" s="26"/>
      <c r="J29" s="4"/>
      <c r="K29" s="4"/>
      <c r="L29" s="4"/>
      <c r="M29" s="4"/>
      <c r="N29" s="4"/>
      <c r="O29" s="4"/>
      <c r="P29" s="4"/>
      <c r="Q29" s="9"/>
    </row>
    <row r="30" spans="2:17" x14ac:dyDescent="0.25">
      <c r="B30" s="6">
        <f t="shared" si="0"/>
        <v>22</v>
      </c>
      <c r="C30" s="16"/>
      <c r="D30" s="26"/>
      <c r="E30" s="26"/>
      <c r="F30" s="26"/>
      <c r="G30" s="26"/>
      <c r="H30" s="26"/>
      <c r="I30" s="26"/>
      <c r="J30" s="4"/>
      <c r="K30" s="4"/>
      <c r="L30" s="4"/>
      <c r="M30" s="4"/>
      <c r="N30" s="4"/>
      <c r="O30" s="4"/>
      <c r="P30" s="4"/>
      <c r="Q30" s="9"/>
    </row>
    <row r="31" spans="2:17" x14ac:dyDescent="0.25">
      <c r="B31" s="6"/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9"/>
    </row>
    <row r="32" spans="2:17" x14ac:dyDescent="0.25">
      <c r="B32" s="6"/>
      <c r="C32" s="3"/>
      <c r="D32" s="36"/>
      <c r="E32" s="37"/>
      <c r="F32" s="37"/>
      <c r="G32" s="37"/>
      <c r="H32" s="37"/>
      <c r="I32" s="38"/>
      <c r="J32" s="3"/>
      <c r="K32" s="3"/>
      <c r="L32" s="3"/>
      <c r="M32" s="3"/>
      <c r="N32" s="3"/>
      <c r="O32" s="3"/>
      <c r="P32" s="3"/>
      <c r="Q32" s="9"/>
    </row>
    <row r="33" spans="3:17" x14ac:dyDescent="0.25">
      <c r="C33" s="32"/>
      <c r="D33" s="32"/>
      <c r="E33" s="1"/>
      <c r="H33" s="39" t="s">
        <v>19</v>
      </c>
      <c r="I33" s="39"/>
      <c r="J33" s="10">
        <v>14</v>
      </c>
      <c r="K33" s="10">
        <v>14</v>
      </c>
      <c r="L33" s="10">
        <f t="shared" ref="L33:P33" si="2">COUNTIF(L9:L32,"&gt;=70")</f>
        <v>7</v>
      </c>
      <c r="M33" s="10">
        <v>13</v>
      </c>
      <c r="N33" s="10">
        <f t="shared" si="2"/>
        <v>0</v>
      </c>
      <c r="O33" s="10">
        <f t="shared" si="2"/>
        <v>0</v>
      </c>
      <c r="P33" s="10">
        <f t="shared" si="2"/>
        <v>0</v>
      </c>
      <c r="Q33" s="14">
        <f>COUNTIF(Q9:Q31,"&gt;=70")</f>
        <v>0</v>
      </c>
    </row>
    <row r="34" spans="3:17" x14ac:dyDescent="0.25">
      <c r="C34" s="32"/>
      <c r="D34" s="32"/>
      <c r="E34" s="7"/>
      <c r="H34" s="40" t="s">
        <v>20</v>
      </c>
      <c r="I34" s="40"/>
      <c r="J34" s="11">
        <v>0</v>
      </c>
      <c r="K34" s="11">
        <v>0</v>
      </c>
      <c r="L34" s="11">
        <v>7</v>
      </c>
      <c r="M34" s="11">
        <v>1</v>
      </c>
      <c r="N34" s="11">
        <f t="shared" ref="N34:Q34" si="3">COUNTIF(N9:N32,"&lt;70")</f>
        <v>0</v>
      </c>
      <c r="O34" s="11">
        <f t="shared" si="3"/>
        <v>0</v>
      </c>
      <c r="P34" s="11">
        <f t="shared" si="3"/>
        <v>0</v>
      </c>
      <c r="Q34" s="11">
        <f t="shared" si="3"/>
        <v>0</v>
      </c>
    </row>
    <row r="35" spans="3:17" x14ac:dyDescent="0.25">
      <c r="C35" s="32"/>
      <c r="D35" s="32"/>
      <c r="E35" s="32"/>
      <c r="H35" s="40" t="s">
        <v>21</v>
      </c>
      <c r="I35" s="40"/>
      <c r="J35" s="11">
        <v>14</v>
      </c>
      <c r="K35" s="11">
        <v>14</v>
      </c>
      <c r="L35" s="11">
        <v>14</v>
      </c>
      <c r="M35" s="11">
        <f t="shared" ref="M35:Q35" si="4">COUNT(M9:M32)</f>
        <v>14</v>
      </c>
      <c r="N35" s="11">
        <f t="shared" si="4"/>
        <v>0</v>
      </c>
      <c r="O35" s="11">
        <f t="shared" si="4"/>
        <v>0</v>
      </c>
      <c r="P35" s="11">
        <f t="shared" si="4"/>
        <v>0</v>
      </c>
      <c r="Q35" s="11">
        <f t="shared" si="4"/>
        <v>0</v>
      </c>
    </row>
    <row r="36" spans="3:17" x14ac:dyDescent="0.25">
      <c r="C36" s="32"/>
      <c r="D36" s="32"/>
      <c r="E36" s="1"/>
      <c r="H36" s="43" t="s">
        <v>16</v>
      </c>
      <c r="I36" s="43"/>
      <c r="J36" s="12">
        <v>1</v>
      </c>
      <c r="K36" s="13">
        <v>1</v>
      </c>
      <c r="L36" s="13">
        <f t="shared" ref="L36:Q36" si="5">L33/L35</f>
        <v>0.5</v>
      </c>
      <c r="M36" s="13">
        <f t="shared" si="5"/>
        <v>0.9285714285714286</v>
      </c>
      <c r="N36" s="13" t="e">
        <f t="shared" si="5"/>
        <v>#DIV/0!</v>
      </c>
      <c r="O36" s="13" t="e">
        <f t="shared" si="5"/>
        <v>#DIV/0!</v>
      </c>
      <c r="P36" s="13" t="e">
        <f t="shared" si="5"/>
        <v>#DIV/0!</v>
      </c>
      <c r="Q36" s="13" t="e">
        <f t="shared" si="5"/>
        <v>#DIV/0!</v>
      </c>
    </row>
    <row r="37" spans="3:17" x14ac:dyDescent="0.25">
      <c r="C37" s="32"/>
      <c r="D37" s="32"/>
      <c r="E37" s="1"/>
      <c r="H37" s="43" t="s">
        <v>17</v>
      </c>
      <c r="I37" s="43"/>
      <c r="J37" s="12">
        <v>0</v>
      </c>
      <c r="K37" s="12">
        <v>0</v>
      </c>
      <c r="L37" s="13">
        <f t="shared" ref="L37:Q37" si="6">L34/L35</f>
        <v>0.5</v>
      </c>
      <c r="M37" s="13">
        <f t="shared" si="6"/>
        <v>7.1428571428571425E-2</v>
      </c>
      <c r="N37" s="13" t="e">
        <f t="shared" si="6"/>
        <v>#DIV/0!</v>
      </c>
      <c r="O37" s="13" t="e">
        <f t="shared" si="6"/>
        <v>#DIV/0!</v>
      </c>
      <c r="P37" s="13" t="e">
        <f t="shared" si="6"/>
        <v>#DIV/0!</v>
      </c>
      <c r="Q37" s="13" t="e">
        <f t="shared" si="6"/>
        <v>#DIV/0!</v>
      </c>
    </row>
    <row r="38" spans="3:17" x14ac:dyDescent="0.25">
      <c r="C38" s="32"/>
      <c r="D38" s="32"/>
      <c r="E38" s="7"/>
    </row>
    <row r="39" spans="3:17" x14ac:dyDescent="0.25">
      <c r="C39" s="1"/>
      <c r="D39" s="1"/>
      <c r="E39" s="7"/>
    </row>
    <row r="40" spans="3:17" x14ac:dyDescent="0.25">
      <c r="J40" s="41" t="s">
        <v>26</v>
      </c>
      <c r="K40" s="41"/>
      <c r="L40" s="41"/>
      <c r="M40" s="41"/>
      <c r="N40" s="41"/>
      <c r="O40" s="41"/>
      <c r="P40" s="41"/>
    </row>
    <row r="41" spans="3:17" x14ac:dyDescent="0.25">
      <c r="J41" s="42" t="s">
        <v>18</v>
      </c>
      <c r="K41" s="42"/>
      <c r="L41" s="42"/>
      <c r="M41" s="42"/>
      <c r="N41" s="42"/>
      <c r="O41" s="42"/>
      <c r="P41" s="42"/>
    </row>
  </sheetData>
  <mergeCells count="46"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7344-B41A-4845-A2A9-65577A968977}">
  <dimension ref="B2:R41"/>
  <sheetViews>
    <sheetView zoomScale="148" zoomScaleNormal="14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167</v>
      </c>
      <c r="E4" s="29"/>
      <c r="F4" s="29"/>
      <c r="G4" s="29"/>
      <c r="I4" t="s">
        <v>1</v>
      </c>
      <c r="J4" s="30" t="s">
        <v>168</v>
      </c>
      <c r="K4" s="30"/>
      <c r="M4" t="s">
        <v>2</v>
      </c>
      <c r="N4" s="31">
        <v>45259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109</v>
      </c>
      <c r="E6" s="30"/>
      <c r="F6" s="30"/>
      <c r="G6" s="30"/>
      <c r="I6" s="32" t="s">
        <v>22</v>
      </c>
      <c r="J6" s="32"/>
      <c r="K6" s="33" t="s">
        <v>25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6" t="s">
        <v>190</v>
      </c>
      <c r="D9" s="26" t="s">
        <v>170</v>
      </c>
      <c r="E9" s="26"/>
      <c r="F9" s="26"/>
      <c r="G9" s="26"/>
      <c r="H9" s="26"/>
      <c r="I9" s="26"/>
      <c r="J9" s="4">
        <v>98</v>
      </c>
      <c r="K9" s="4">
        <v>96</v>
      </c>
      <c r="L9" s="25" t="s">
        <v>262</v>
      </c>
      <c r="M9" s="4">
        <v>93</v>
      </c>
      <c r="N9" s="4"/>
      <c r="O9" s="4"/>
      <c r="P9" s="4"/>
      <c r="Q9" s="9"/>
    </row>
    <row r="10" spans="2:18" x14ac:dyDescent="0.25">
      <c r="B10" s="6">
        <f>B9+1</f>
        <v>2</v>
      </c>
      <c r="C10" s="16" t="s">
        <v>191</v>
      </c>
      <c r="D10" s="26" t="s">
        <v>171</v>
      </c>
      <c r="E10" s="26"/>
      <c r="F10" s="26"/>
      <c r="G10" s="26"/>
      <c r="H10" s="26"/>
      <c r="I10" s="26"/>
      <c r="J10" s="4">
        <v>100</v>
      </c>
      <c r="K10" s="4">
        <v>100</v>
      </c>
      <c r="L10" s="4">
        <v>98</v>
      </c>
      <c r="M10" s="4">
        <v>100</v>
      </c>
      <c r="N10" s="4"/>
      <c r="O10" s="4"/>
      <c r="P10" s="4"/>
      <c r="Q10" s="9"/>
    </row>
    <row r="11" spans="2:18" x14ac:dyDescent="0.25">
      <c r="B11" s="6">
        <f t="shared" ref="B11:B28" si="0">B10+1</f>
        <v>3</v>
      </c>
      <c r="C11" s="16" t="s">
        <v>192</v>
      </c>
      <c r="D11" s="26" t="s">
        <v>172</v>
      </c>
      <c r="E11" s="26"/>
      <c r="F11" s="26"/>
      <c r="G11" s="26"/>
      <c r="H11" s="26"/>
      <c r="I11" s="26"/>
      <c r="J11" s="4">
        <v>97</v>
      </c>
      <c r="K11" s="4">
        <v>96</v>
      </c>
      <c r="L11" s="25" t="s">
        <v>262</v>
      </c>
      <c r="M11" s="4">
        <v>87</v>
      </c>
      <c r="N11" s="4"/>
      <c r="O11" s="4"/>
      <c r="P11" s="4"/>
      <c r="Q11" s="9"/>
    </row>
    <row r="12" spans="2:18" x14ac:dyDescent="0.25">
      <c r="B12" s="6">
        <f t="shared" si="0"/>
        <v>4</v>
      </c>
      <c r="C12" s="16" t="s">
        <v>193</v>
      </c>
      <c r="D12" s="26" t="s">
        <v>173</v>
      </c>
      <c r="E12" s="26"/>
      <c r="F12" s="26"/>
      <c r="G12" s="26"/>
      <c r="H12" s="26"/>
      <c r="I12" s="26"/>
      <c r="J12" s="4">
        <v>88</v>
      </c>
      <c r="K12" s="25" t="s">
        <v>262</v>
      </c>
      <c r="L12" s="25" t="s">
        <v>262</v>
      </c>
      <c r="M12" s="25" t="s">
        <v>262</v>
      </c>
      <c r="N12" s="4"/>
      <c r="O12" s="4"/>
      <c r="P12" s="4"/>
      <c r="Q12" s="9"/>
    </row>
    <row r="13" spans="2:18" x14ac:dyDescent="0.25">
      <c r="B13" s="6">
        <f t="shared" si="0"/>
        <v>5</v>
      </c>
      <c r="C13" s="16" t="s">
        <v>194</v>
      </c>
      <c r="D13" s="26" t="s">
        <v>174</v>
      </c>
      <c r="E13" s="26"/>
      <c r="F13" s="26"/>
      <c r="G13" s="26"/>
      <c r="H13" s="26"/>
      <c r="I13" s="26"/>
      <c r="J13" s="4">
        <v>95</v>
      </c>
      <c r="K13" s="4">
        <v>100</v>
      </c>
      <c r="L13" s="25" t="s">
        <v>262</v>
      </c>
      <c r="M13" s="4">
        <v>98</v>
      </c>
      <c r="N13" s="4"/>
      <c r="O13" s="4"/>
      <c r="P13" s="4"/>
      <c r="Q13" s="9"/>
    </row>
    <row r="14" spans="2:18" x14ac:dyDescent="0.25">
      <c r="B14" s="6">
        <f t="shared" si="0"/>
        <v>6</v>
      </c>
      <c r="C14" s="16" t="s">
        <v>198</v>
      </c>
      <c r="D14" s="26" t="s">
        <v>175</v>
      </c>
      <c r="E14" s="26"/>
      <c r="F14" s="26"/>
      <c r="G14" s="26"/>
      <c r="H14" s="26"/>
      <c r="I14" s="26"/>
      <c r="J14" s="4">
        <v>100</v>
      </c>
      <c r="K14" s="4">
        <v>100</v>
      </c>
      <c r="L14" s="4">
        <v>98</v>
      </c>
      <c r="M14" s="4">
        <v>92</v>
      </c>
      <c r="N14" s="4"/>
      <c r="O14" s="4"/>
      <c r="P14" s="4"/>
      <c r="Q14" s="9"/>
    </row>
    <row r="15" spans="2:18" x14ac:dyDescent="0.25">
      <c r="B15" s="6">
        <f t="shared" si="0"/>
        <v>7</v>
      </c>
      <c r="C15" s="16" t="s">
        <v>195</v>
      </c>
      <c r="D15" s="26" t="s">
        <v>176</v>
      </c>
      <c r="E15" s="26"/>
      <c r="F15" s="26"/>
      <c r="G15" s="26"/>
      <c r="H15" s="26"/>
      <c r="I15" s="26"/>
      <c r="J15" s="4">
        <v>94</v>
      </c>
      <c r="K15" s="4">
        <v>72</v>
      </c>
      <c r="L15" s="4">
        <v>95</v>
      </c>
      <c r="M15" s="4">
        <v>80</v>
      </c>
      <c r="N15" s="4"/>
      <c r="O15" s="4"/>
      <c r="P15" s="4"/>
      <c r="Q15" s="9"/>
    </row>
    <row r="16" spans="2:18" x14ac:dyDescent="0.25">
      <c r="B16" s="6">
        <f t="shared" si="0"/>
        <v>8</v>
      </c>
      <c r="C16" s="16" t="s">
        <v>196</v>
      </c>
      <c r="D16" s="26" t="s">
        <v>177</v>
      </c>
      <c r="E16" s="26"/>
      <c r="F16" s="26"/>
      <c r="G16" s="26"/>
      <c r="H16" s="26"/>
      <c r="I16" s="26"/>
      <c r="J16" s="4">
        <v>100</v>
      </c>
      <c r="K16" s="4">
        <v>96</v>
      </c>
      <c r="L16" s="4">
        <v>86</v>
      </c>
      <c r="M16" s="25" t="s">
        <v>262</v>
      </c>
      <c r="N16" s="4"/>
      <c r="O16" s="4"/>
      <c r="P16" s="4"/>
      <c r="Q16" s="9"/>
    </row>
    <row r="17" spans="2:17" x14ac:dyDescent="0.25">
      <c r="B17" s="6">
        <f t="shared" si="0"/>
        <v>9</v>
      </c>
      <c r="C17" s="16" t="s">
        <v>197</v>
      </c>
      <c r="D17" s="26" t="s">
        <v>178</v>
      </c>
      <c r="E17" s="26"/>
      <c r="F17" s="26"/>
      <c r="G17" s="26"/>
      <c r="H17" s="26"/>
      <c r="I17" s="26"/>
      <c r="J17" s="4">
        <v>93</v>
      </c>
      <c r="K17" s="4">
        <v>78</v>
      </c>
      <c r="L17" s="25" t="s">
        <v>262</v>
      </c>
      <c r="M17" s="25" t="s">
        <v>262</v>
      </c>
      <c r="N17" s="4"/>
      <c r="O17" s="4"/>
      <c r="P17" s="4"/>
      <c r="Q17" s="9"/>
    </row>
    <row r="18" spans="2:17" x14ac:dyDescent="0.25">
      <c r="B18" s="6">
        <f t="shared" si="0"/>
        <v>10</v>
      </c>
      <c r="C18" s="23" t="s">
        <v>199</v>
      </c>
      <c r="D18" s="26" t="s">
        <v>179</v>
      </c>
      <c r="E18" s="26"/>
      <c r="F18" s="26"/>
      <c r="G18" s="26"/>
      <c r="H18" s="26"/>
      <c r="I18" s="26"/>
      <c r="J18" s="1">
        <v>94</v>
      </c>
      <c r="K18" s="4">
        <v>81</v>
      </c>
      <c r="L18" s="25" t="s">
        <v>262</v>
      </c>
      <c r="M18" s="4">
        <v>81</v>
      </c>
      <c r="N18" s="4"/>
      <c r="O18" s="4"/>
      <c r="P18" s="4"/>
      <c r="Q18" s="9"/>
    </row>
    <row r="19" spans="2:17" x14ac:dyDescent="0.25">
      <c r="B19" s="6">
        <f t="shared" si="0"/>
        <v>11</v>
      </c>
      <c r="C19" s="16" t="s">
        <v>200</v>
      </c>
      <c r="D19" s="26" t="s">
        <v>180</v>
      </c>
      <c r="E19" s="26"/>
      <c r="F19" s="26"/>
      <c r="G19" s="26"/>
      <c r="H19" s="26"/>
      <c r="I19" s="26"/>
      <c r="J19" s="25" t="s">
        <v>262</v>
      </c>
      <c r="K19" s="4">
        <v>83</v>
      </c>
      <c r="L19" s="25" t="s">
        <v>262</v>
      </c>
      <c r="M19" s="25" t="s">
        <v>262</v>
      </c>
      <c r="N19" s="4"/>
      <c r="O19" s="4"/>
      <c r="P19" s="4"/>
      <c r="Q19" s="9"/>
    </row>
    <row r="20" spans="2:17" x14ac:dyDescent="0.25">
      <c r="B20" s="6">
        <f t="shared" si="0"/>
        <v>12</v>
      </c>
      <c r="C20" s="16" t="s">
        <v>201</v>
      </c>
      <c r="D20" s="26" t="s">
        <v>181</v>
      </c>
      <c r="E20" s="26"/>
      <c r="F20" s="26"/>
      <c r="G20" s="26"/>
      <c r="H20" s="26"/>
      <c r="I20" s="26"/>
      <c r="J20" s="25" t="s">
        <v>262</v>
      </c>
      <c r="K20" s="4">
        <v>83</v>
      </c>
      <c r="L20" s="25" t="s">
        <v>262</v>
      </c>
      <c r="M20" s="25" t="s">
        <v>262</v>
      </c>
      <c r="N20" s="4"/>
      <c r="O20" s="4"/>
      <c r="P20" s="4"/>
      <c r="Q20" s="9"/>
    </row>
    <row r="21" spans="2:17" x14ac:dyDescent="0.25">
      <c r="B21" s="6">
        <f t="shared" si="0"/>
        <v>13</v>
      </c>
      <c r="C21" s="16" t="s">
        <v>202</v>
      </c>
      <c r="D21" s="26" t="s">
        <v>182</v>
      </c>
      <c r="E21" s="26"/>
      <c r="F21" s="26"/>
      <c r="G21" s="26"/>
      <c r="H21" s="26"/>
      <c r="I21" s="26"/>
      <c r="J21" s="4">
        <v>85</v>
      </c>
      <c r="K21" s="4">
        <v>76</v>
      </c>
      <c r="L21" s="25" t="s">
        <v>262</v>
      </c>
      <c r="M21" s="25" t="s">
        <v>262</v>
      </c>
      <c r="N21" s="4"/>
      <c r="O21" s="4"/>
      <c r="P21" s="4"/>
      <c r="Q21" s="9"/>
    </row>
    <row r="22" spans="2:17" x14ac:dyDescent="0.25">
      <c r="B22" s="6">
        <f t="shared" si="0"/>
        <v>14</v>
      </c>
      <c r="C22" s="16" t="s">
        <v>203</v>
      </c>
      <c r="D22" s="26" t="s">
        <v>183</v>
      </c>
      <c r="E22" s="26"/>
      <c r="F22" s="26"/>
      <c r="G22" s="26"/>
      <c r="H22" s="26"/>
      <c r="I22" s="26"/>
      <c r="J22" s="4">
        <v>86</v>
      </c>
      <c r="K22" s="4">
        <v>81</v>
      </c>
      <c r="L22" s="25" t="s">
        <v>262</v>
      </c>
      <c r="M22" s="4">
        <v>70</v>
      </c>
      <c r="N22" s="4"/>
      <c r="O22" s="4"/>
      <c r="P22" s="4"/>
      <c r="Q22" s="9"/>
    </row>
    <row r="23" spans="2:17" x14ac:dyDescent="0.25">
      <c r="B23" s="6">
        <f t="shared" si="0"/>
        <v>15</v>
      </c>
      <c r="C23" s="16" t="s">
        <v>204</v>
      </c>
      <c r="D23" s="26" t="s">
        <v>184</v>
      </c>
      <c r="E23" s="26"/>
      <c r="F23" s="26"/>
      <c r="G23" s="26"/>
      <c r="H23" s="26"/>
      <c r="I23" s="26"/>
      <c r="J23" s="4">
        <v>100</v>
      </c>
      <c r="K23" s="4">
        <v>82</v>
      </c>
      <c r="L23" s="4">
        <v>95</v>
      </c>
      <c r="M23" s="4">
        <v>81</v>
      </c>
      <c r="N23" s="4"/>
      <c r="O23" s="4"/>
      <c r="P23" s="4"/>
      <c r="Q23" s="9"/>
    </row>
    <row r="24" spans="2:17" x14ac:dyDescent="0.25">
      <c r="B24" s="6">
        <f t="shared" si="0"/>
        <v>16</v>
      </c>
      <c r="C24" s="16" t="s">
        <v>205</v>
      </c>
      <c r="D24" s="26" t="s">
        <v>185</v>
      </c>
      <c r="E24" s="26"/>
      <c r="F24" s="26"/>
      <c r="G24" s="26"/>
      <c r="H24" s="26"/>
      <c r="I24" s="26"/>
      <c r="J24" s="4">
        <v>93</v>
      </c>
      <c r="K24" s="4">
        <v>90</v>
      </c>
      <c r="L24" s="25" t="s">
        <v>262</v>
      </c>
      <c r="M24" s="4">
        <v>87</v>
      </c>
      <c r="N24" s="4"/>
      <c r="O24" s="4"/>
      <c r="P24" s="4"/>
      <c r="Q24" s="9"/>
    </row>
    <row r="25" spans="2:17" x14ac:dyDescent="0.25">
      <c r="B25" s="6">
        <f t="shared" si="0"/>
        <v>17</v>
      </c>
      <c r="C25" s="16" t="s">
        <v>206</v>
      </c>
      <c r="D25" s="26" t="s">
        <v>186</v>
      </c>
      <c r="E25" s="26"/>
      <c r="F25" s="26"/>
      <c r="G25" s="26"/>
      <c r="H25" s="26"/>
      <c r="I25" s="26"/>
      <c r="J25" s="4">
        <v>96</v>
      </c>
      <c r="K25" s="4">
        <v>90</v>
      </c>
      <c r="L25" s="4">
        <v>86</v>
      </c>
      <c r="M25" s="4">
        <v>93</v>
      </c>
      <c r="N25" s="4"/>
      <c r="O25" s="4"/>
      <c r="P25" s="4"/>
      <c r="Q25" s="9"/>
    </row>
    <row r="26" spans="2:17" x14ac:dyDescent="0.25">
      <c r="B26" s="6">
        <f t="shared" si="0"/>
        <v>18</v>
      </c>
      <c r="C26" s="16" t="s">
        <v>207</v>
      </c>
      <c r="D26" s="26" t="s">
        <v>187</v>
      </c>
      <c r="E26" s="26"/>
      <c r="F26" s="26"/>
      <c r="G26" s="26"/>
      <c r="H26" s="26"/>
      <c r="I26" s="26"/>
      <c r="J26" s="4">
        <v>96</v>
      </c>
      <c r="K26" s="4">
        <v>82</v>
      </c>
      <c r="L26" s="25" t="s">
        <v>262</v>
      </c>
      <c r="M26" s="4">
        <v>81</v>
      </c>
      <c r="N26" s="4"/>
      <c r="O26" s="4"/>
      <c r="P26" s="4"/>
      <c r="Q26" s="9"/>
    </row>
    <row r="27" spans="2:17" x14ac:dyDescent="0.25">
      <c r="B27" s="6">
        <f t="shared" si="0"/>
        <v>19</v>
      </c>
      <c r="C27" s="16" t="s">
        <v>208</v>
      </c>
      <c r="D27" s="26" t="s">
        <v>188</v>
      </c>
      <c r="E27" s="26"/>
      <c r="F27" s="26"/>
      <c r="G27" s="26"/>
      <c r="H27" s="26"/>
      <c r="I27" s="26"/>
      <c r="J27" s="4">
        <v>93</v>
      </c>
      <c r="K27" s="4">
        <v>90</v>
      </c>
      <c r="L27" s="25" t="s">
        <v>262</v>
      </c>
      <c r="M27" s="4">
        <v>85</v>
      </c>
      <c r="N27" s="4"/>
      <c r="O27" s="4"/>
      <c r="P27" s="4"/>
      <c r="Q27" s="9"/>
    </row>
    <row r="28" spans="2:17" x14ac:dyDescent="0.25">
      <c r="B28" s="6">
        <f t="shared" si="0"/>
        <v>20</v>
      </c>
      <c r="C28" s="16" t="s">
        <v>209</v>
      </c>
      <c r="D28" s="26" t="s">
        <v>189</v>
      </c>
      <c r="E28" s="26"/>
      <c r="F28" s="26"/>
      <c r="G28" s="26"/>
      <c r="H28" s="26"/>
      <c r="I28" s="26"/>
      <c r="J28" s="4">
        <v>98</v>
      </c>
      <c r="K28" s="4">
        <v>86</v>
      </c>
      <c r="L28" s="25" t="s">
        <v>262</v>
      </c>
      <c r="M28" s="4">
        <v>94</v>
      </c>
      <c r="N28" s="4"/>
      <c r="O28" s="4"/>
      <c r="P28" s="4"/>
      <c r="Q28" s="9"/>
    </row>
    <row r="29" spans="2:17" x14ac:dyDescent="0.25">
      <c r="B29" s="6"/>
      <c r="C29" s="16"/>
      <c r="D29" s="26"/>
      <c r="E29" s="26"/>
      <c r="F29" s="26"/>
      <c r="G29" s="26"/>
      <c r="H29" s="26"/>
      <c r="I29" s="26"/>
      <c r="J29" s="4"/>
      <c r="K29" s="4"/>
      <c r="L29" s="4"/>
      <c r="M29" s="4"/>
      <c r="N29" s="4"/>
      <c r="O29" s="4"/>
      <c r="P29" s="4"/>
      <c r="Q29" s="9"/>
    </row>
    <row r="30" spans="2:17" x14ac:dyDescent="0.25">
      <c r="B30" s="6"/>
      <c r="C30" s="16"/>
      <c r="D30" s="26"/>
      <c r="E30" s="26"/>
      <c r="F30" s="26"/>
      <c r="G30" s="26"/>
      <c r="H30" s="26"/>
      <c r="I30" s="26"/>
      <c r="J30" s="4"/>
      <c r="K30" s="4">
        <f>SUM(K9:K28)/20</f>
        <v>83.1</v>
      </c>
      <c r="L30" s="4">
        <f t="shared" ref="L30:M30" si="1">SUM(L9:L28)/20</f>
        <v>27.9</v>
      </c>
      <c r="M30" s="4">
        <f t="shared" si="1"/>
        <v>61.1</v>
      </c>
      <c r="N30" s="4"/>
      <c r="O30" s="4"/>
      <c r="P30" s="4"/>
      <c r="Q30" s="9"/>
    </row>
    <row r="31" spans="2:17" x14ac:dyDescent="0.25">
      <c r="B31" s="6"/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9"/>
    </row>
    <row r="32" spans="2:17" x14ac:dyDescent="0.25">
      <c r="B32" s="6"/>
      <c r="C32" s="3"/>
      <c r="D32" s="36"/>
      <c r="E32" s="37"/>
      <c r="F32" s="37"/>
      <c r="G32" s="37"/>
      <c r="H32" s="37"/>
      <c r="I32" s="38"/>
      <c r="J32" s="3"/>
      <c r="K32" s="3"/>
      <c r="L32" s="3"/>
      <c r="M32" s="3"/>
      <c r="N32" s="3"/>
      <c r="O32" s="3"/>
      <c r="P32" s="3"/>
      <c r="Q32" s="9"/>
    </row>
    <row r="33" spans="3:17" x14ac:dyDescent="0.25">
      <c r="C33" s="32"/>
      <c r="D33" s="32"/>
      <c r="E33" s="1"/>
      <c r="H33" s="39" t="s">
        <v>19</v>
      </c>
      <c r="I33" s="39"/>
      <c r="J33" s="10">
        <v>18</v>
      </c>
      <c r="K33" s="10">
        <v>19</v>
      </c>
      <c r="L33" s="10">
        <f t="shared" ref="L33:P33" si="2">COUNTIF(L9:L32,"&gt;=70")</f>
        <v>6</v>
      </c>
      <c r="M33" s="10">
        <f t="shared" si="2"/>
        <v>14</v>
      </c>
      <c r="N33" s="10">
        <f t="shared" si="2"/>
        <v>0</v>
      </c>
      <c r="O33" s="10">
        <f t="shared" si="2"/>
        <v>0</v>
      </c>
      <c r="P33" s="10">
        <f t="shared" si="2"/>
        <v>0</v>
      </c>
      <c r="Q33" s="14">
        <f>COUNTIF(Q9:Q31,"&gt;=70")</f>
        <v>0</v>
      </c>
    </row>
    <row r="34" spans="3:17" x14ac:dyDescent="0.25">
      <c r="C34" s="32"/>
      <c r="D34" s="32"/>
      <c r="E34" s="7"/>
      <c r="H34" s="40" t="s">
        <v>20</v>
      </c>
      <c r="I34" s="40"/>
      <c r="J34" s="11">
        <v>2</v>
      </c>
      <c r="K34" s="11">
        <v>1</v>
      </c>
      <c r="L34" s="11">
        <v>14</v>
      </c>
      <c r="M34" s="11">
        <v>6</v>
      </c>
      <c r="N34" s="11">
        <f t="shared" ref="N34:Q34" si="3">COUNTIF(N9:N32,"&lt;70")</f>
        <v>0</v>
      </c>
      <c r="O34" s="11">
        <f t="shared" si="3"/>
        <v>0</v>
      </c>
      <c r="P34" s="11">
        <f t="shared" si="3"/>
        <v>0</v>
      </c>
      <c r="Q34" s="11">
        <f t="shared" si="3"/>
        <v>0</v>
      </c>
    </row>
    <row r="35" spans="3:17" x14ac:dyDescent="0.25">
      <c r="C35" s="32"/>
      <c r="D35" s="32"/>
      <c r="E35" s="32"/>
      <c r="H35" s="40" t="s">
        <v>21</v>
      </c>
      <c r="I35" s="40"/>
      <c r="J35" s="11">
        <v>20</v>
      </c>
      <c r="K35" s="11">
        <v>20</v>
      </c>
      <c r="L35" s="11">
        <v>20</v>
      </c>
      <c r="M35" s="11">
        <v>20</v>
      </c>
      <c r="N35" s="11">
        <f t="shared" ref="N35:Q35" si="4">COUNT(N9:N32)</f>
        <v>0</v>
      </c>
      <c r="O35" s="11">
        <f t="shared" si="4"/>
        <v>0</v>
      </c>
      <c r="P35" s="11">
        <f t="shared" si="4"/>
        <v>0</v>
      </c>
      <c r="Q35" s="11">
        <f t="shared" si="4"/>
        <v>0</v>
      </c>
    </row>
    <row r="36" spans="3:17" x14ac:dyDescent="0.25">
      <c r="C36" s="32"/>
      <c r="D36" s="32"/>
      <c r="E36" s="1"/>
      <c r="H36" s="43" t="s">
        <v>16</v>
      </c>
      <c r="I36" s="43"/>
      <c r="J36" s="12">
        <v>0.9</v>
      </c>
      <c r="K36" s="13"/>
      <c r="L36" s="13">
        <f t="shared" ref="L36:Q36" si="5">L33/L35</f>
        <v>0.3</v>
      </c>
      <c r="M36" s="13">
        <f t="shared" si="5"/>
        <v>0.7</v>
      </c>
      <c r="N36" s="13" t="e">
        <f t="shared" si="5"/>
        <v>#DIV/0!</v>
      </c>
      <c r="O36" s="13" t="e">
        <f t="shared" si="5"/>
        <v>#DIV/0!</v>
      </c>
      <c r="P36" s="13" t="e">
        <f t="shared" si="5"/>
        <v>#DIV/0!</v>
      </c>
      <c r="Q36" s="13" t="e">
        <f t="shared" si="5"/>
        <v>#DIV/0!</v>
      </c>
    </row>
    <row r="37" spans="3:17" x14ac:dyDescent="0.25">
      <c r="C37" s="32"/>
      <c r="D37" s="32"/>
      <c r="E37" s="1"/>
      <c r="H37" s="43" t="s">
        <v>17</v>
      </c>
      <c r="I37" s="43"/>
      <c r="J37" s="12">
        <v>0.1</v>
      </c>
      <c r="K37" s="12"/>
      <c r="L37" s="13">
        <f t="shared" ref="L37:Q37" si="6">L34/L35</f>
        <v>0.7</v>
      </c>
      <c r="M37" s="13">
        <f t="shared" si="6"/>
        <v>0.3</v>
      </c>
      <c r="N37" s="13" t="e">
        <f t="shared" si="6"/>
        <v>#DIV/0!</v>
      </c>
      <c r="O37" s="13" t="e">
        <f t="shared" si="6"/>
        <v>#DIV/0!</v>
      </c>
      <c r="P37" s="13" t="e">
        <f t="shared" si="6"/>
        <v>#DIV/0!</v>
      </c>
      <c r="Q37" s="13" t="e">
        <f t="shared" si="6"/>
        <v>#DIV/0!</v>
      </c>
    </row>
    <row r="38" spans="3:17" x14ac:dyDescent="0.25">
      <c r="C38" s="32"/>
      <c r="D38" s="32"/>
      <c r="E38" s="7"/>
    </row>
    <row r="39" spans="3:17" x14ac:dyDescent="0.25">
      <c r="C39" s="1"/>
      <c r="D39" s="1"/>
      <c r="E39" s="7"/>
    </row>
    <row r="40" spans="3:17" x14ac:dyDescent="0.25">
      <c r="J40" s="41" t="s">
        <v>26</v>
      </c>
      <c r="K40" s="41"/>
      <c r="L40" s="41"/>
      <c r="M40" s="41"/>
      <c r="N40" s="41"/>
      <c r="O40" s="41"/>
      <c r="P40" s="41"/>
    </row>
    <row r="41" spans="3:17" x14ac:dyDescent="0.25">
      <c r="J41" s="42" t="s">
        <v>18</v>
      </c>
      <c r="K41" s="42"/>
      <c r="L41" s="42"/>
      <c r="M41" s="42"/>
      <c r="N41" s="42"/>
      <c r="O41" s="42"/>
      <c r="P41" s="42"/>
    </row>
  </sheetData>
  <mergeCells count="46">
    <mergeCell ref="J41:P41"/>
    <mergeCell ref="C36:D36"/>
    <mergeCell ref="H36:I36"/>
    <mergeCell ref="C37:D37"/>
    <mergeCell ref="H37:I37"/>
    <mergeCell ref="C38:D38"/>
    <mergeCell ref="J40:P40"/>
    <mergeCell ref="C35:E35"/>
    <mergeCell ref="H35:I35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2"/>
  <sheetViews>
    <sheetView zoomScale="154" zoomScaleNormal="15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210</v>
      </c>
      <c r="E4" s="29"/>
      <c r="F4" s="29"/>
      <c r="G4" s="29"/>
      <c r="I4" t="s">
        <v>1</v>
      </c>
      <c r="J4" s="30" t="s">
        <v>211</v>
      </c>
      <c r="K4" s="30"/>
      <c r="M4" t="s">
        <v>2</v>
      </c>
      <c r="N4" s="31">
        <v>45259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109</v>
      </c>
      <c r="E6" s="30"/>
      <c r="F6" s="30"/>
      <c r="G6" s="30"/>
      <c r="I6" s="32" t="s">
        <v>22</v>
      </c>
      <c r="J6" s="32"/>
      <c r="K6" s="33" t="s">
        <v>78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4">
        <v>1</v>
      </c>
      <c r="C9" s="18" t="s">
        <v>213</v>
      </c>
      <c r="D9" s="26" t="s">
        <v>212</v>
      </c>
      <c r="E9" s="26"/>
      <c r="F9" s="26"/>
      <c r="G9" s="26"/>
      <c r="H9" s="26"/>
      <c r="I9" s="26"/>
      <c r="J9" s="4">
        <v>99</v>
      </c>
      <c r="K9" s="4">
        <v>80</v>
      </c>
      <c r="L9" s="4">
        <v>80</v>
      </c>
      <c r="M9" s="4"/>
      <c r="N9" s="4"/>
      <c r="O9" s="4"/>
      <c r="P9" s="4"/>
      <c r="Q9" s="8"/>
    </row>
    <row r="10" spans="2:18" x14ac:dyDescent="0.25">
      <c r="B10" s="6">
        <v>2</v>
      </c>
      <c r="C10" s="18" t="s">
        <v>51</v>
      </c>
      <c r="D10" s="26" t="s">
        <v>79</v>
      </c>
      <c r="E10" s="26"/>
      <c r="F10" s="26"/>
      <c r="G10" s="26"/>
      <c r="H10" s="26"/>
      <c r="I10" s="26"/>
      <c r="J10" s="4">
        <v>100</v>
      </c>
      <c r="K10" s="4">
        <v>95</v>
      </c>
      <c r="L10" s="4">
        <v>100</v>
      </c>
      <c r="M10" s="4"/>
      <c r="N10" s="4"/>
      <c r="O10" s="4"/>
      <c r="P10" s="4"/>
      <c r="Q10" s="9"/>
    </row>
    <row r="11" spans="2:18" x14ac:dyDescent="0.25">
      <c r="B11" s="6">
        <v>3</v>
      </c>
      <c r="C11" s="18" t="s">
        <v>52</v>
      </c>
      <c r="D11" s="26" t="s">
        <v>80</v>
      </c>
      <c r="E11" s="26"/>
      <c r="F11" s="26"/>
      <c r="G11" s="26"/>
      <c r="H11" s="26"/>
      <c r="I11" s="26"/>
      <c r="J11" s="4">
        <v>98</v>
      </c>
      <c r="K11" s="4">
        <v>90</v>
      </c>
      <c r="L11" s="4">
        <v>100</v>
      </c>
      <c r="M11" s="4"/>
      <c r="N11" s="4"/>
      <c r="O11" s="4"/>
      <c r="P11" s="4"/>
      <c r="Q11" s="9"/>
    </row>
    <row r="12" spans="2:18" x14ac:dyDescent="0.25">
      <c r="B12" s="6">
        <v>4</v>
      </c>
      <c r="C12" s="24" t="s">
        <v>215</v>
      </c>
      <c r="D12" s="26" t="s">
        <v>214</v>
      </c>
      <c r="E12" s="26"/>
      <c r="F12" s="26"/>
      <c r="G12" s="26"/>
      <c r="H12" s="26"/>
      <c r="I12" s="26"/>
      <c r="J12" s="4">
        <v>100</v>
      </c>
      <c r="K12" s="4">
        <v>88</v>
      </c>
      <c r="L12" s="4">
        <v>100</v>
      </c>
      <c r="M12" s="4"/>
      <c r="N12" s="4"/>
      <c r="O12" s="4"/>
      <c r="P12" s="4"/>
      <c r="Q12" s="9"/>
    </row>
    <row r="13" spans="2:18" x14ac:dyDescent="0.25">
      <c r="B13" s="6">
        <v>5</v>
      </c>
      <c r="C13" s="19" t="s">
        <v>53</v>
      </c>
      <c r="D13" s="26" t="s">
        <v>81</v>
      </c>
      <c r="E13" s="26"/>
      <c r="F13" s="26"/>
      <c r="G13" s="26"/>
      <c r="H13" s="26"/>
      <c r="I13" s="26"/>
      <c r="J13" s="4">
        <v>100</v>
      </c>
      <c r="K13" s="4">
        <v>90</v>
      </c>
      <c r="L13" s="4">
        <v>100</v>
      </c>
      <c r="M13" s="4"/>
      <c r="N13" s="4"/>
      <c r="O13" s="4"/>
      <c r="P13" s="4"/>
      <c r="Q13" s="9"/>
    </row>
    <row r="14" spans="2:18" x14ac:dyDescent="0.25">
      <c r="B14" s="6">
        <v>6</v>
      </c>
      <c r="C14" s="17" t="s">
        <v>54</v>
      </c>
      <c r="D14" s="26" t="s">
        <v>82</v>
      </c>
      <c r="E14" s="26"/>
      <c r="F14" s="26"/>
      <c r="G14" s="26"/>
      <c r="H14" s="26"/>
      <c r="I14" s="26"/>
      <c r="J14" s="4">
        <v>96</v>
      </c>
      <c r="K14" s="4">
        <v>95</v>
      </c>
      <c r="L14" s="4">
        <v>100</v>
      </c>
      <c r="M14" s="4"/>
      <c r="N14" s="4"/>
      <c r="O14" s="4"/>
      <c r="P14" s="4"/>
      <c r="Q14" s="9"/>
    </row>
    <row r="15" spans="2:18" x14ac:dyDescent="0.25">
      <c r="B15" s="6">
        <v>7</v>
      </c>
      <c r="C15" s="17" t="s">
        <v>55</v>
      </c>
      <c r="D15" s="26" t="s">
        <v>83</v>
      </c>
      <c r="E15" s="26"/>
      <c r="F15" s="26"/>
      <c r="G15" s="26"/>
      <c r="H15" s="26"/>
      <c r="I15" s="26"/>
      <c r="J15" s="4">
        <v>94</v>
      </c>
      <c r="K15" s="4">
        <v>85</v>
      </c>
      <c r="L15" s="4">
        <v>100</v>
      </c>
      <c r="M15" s="4"/>
      <c r="N15" s="4"/>
      <c r="O15" s="4"/>
      <c r="P15" s="4"/>
      <c r="Q15" s="9"/>
    </row>
    <row r="16" spans="2:18" x14ac:dyDescent="0.25">
      <c r="B16" s="6">
        <v>8</v>
      </c>
      <c r="C16" s="3" t="s">
        <v>56</v>
      </c>
      <c r="D16" s="26" t="s">
        <v>84</v>
      </c>
      <c r="E16" s="26"/>
      <c r="F16" s="26"/>
      <c r="G16" s="26"/>
      <c r="H16" s="26"/>
      <c r="I16" s="26"/>
      <c r="J16" s="4">
        <v>99</v>
      </c>
      <c r="K16" s="4">
        <v>100</v>
      </c>
      <c r="L16" s="4">
        <v>100</v>
      </c>
      <c r="M16" s="4"/>
      <c r="N16" s="4"/>
      <c r="O16" s="4"/>
      <c r="P16" s="4"/>
      <c r="Q16" s="9"/>
    </row>
    <row r="17" spans="2:17" x14ac:dyDescent="0.25">
      <c r="B17" s="6">
        <v>9</v>
      </c>
      <c r="C17" s="3" t="s">
        <v>57</v>
      </c>
      <c r="D17" s="26" t="s">
        <v>85</v>
      </c>
      <c r="E17" s="26"/>
      <c r="F17" s="26"/>
      <c r="G17" s="26"/>
      <c r="H17" s="26"/>
      <c r="I17" s="26"/>
      <c r="J17" s="4">
        <v>70</v>
      </c>
      <c r="K17" s="4">
        <v>90</v>
      </c>
      <c r="L17" s="4">
        <v>100</v>
      </c>
      <c r="M17" s="4"/>
      <c r="N17" s="4"/>
      <c r="O17" s="4"/>
      <c r="P17" s="4"/>
      <c r="Q17" s="9"/>
    </row>
    <row r="18" spans="2:17" x14ac:dyDescent="0.25">
      <c r="B18" s="6">
        <v>10</v>
      </c>
      <c r="C18" s="3" t="s">
        <v>58</v>
      </c>
      <c r="D18" s="26" t="s">
        <v>86</v>
      </c>
      <c r="E18" s="26"/>
      <c r="F18" s="26"/>
      <c r="G18" s="26"/>
      <c r="H18" s="26"/>
      <c r="I18" s="26"/>
      <c r="J18" s="4">
        <v>88</v>
      </c>
      <c r="K18" s="4">
        <v>88</v>
      </c>
      <c r="L18" s="4">
        <v>100</v>
      </c>
      <c r="M18" s="4"/>
      <c r="N18" s="4"/>
      <c r="O18" s="4"/>
      <c r="P18" s="4"/>
      <c r="Q18" s="9"/>
    </row>
    <row r="19" spans="2:17" x14ac:dyDescent="0.25">
      <c r="B19" s="6">
        <v>11</v>
      </c>
      <c r="C19" s="3" t="s">
        <v>217</v>
      </c>
      <c r="D19" s="26" t="s">
        <v>216</v>
      </c>
      <c r="E19" s="26"/>
      <c r="F19" s="26"/>
      <c r="G19" s="26"/>
      <c r="H19" s="26"/>
      <c r="I19" s="26"/>
      <c r="J19" s="4">
        <v>92</v>
      </c>
      <c r="K19" s="4">
        <v>88</v>
      </c>
      <c r="L19" s="4">
        <v>100</v>
      </c>
      <c r="M19" s="4"/>
      <c r="N19" s="4"/>
      <c r="O19" s="4"/>
      <c r="P19" s="4"/>
      <c r="Q19" s="9"/>
    </row>
    <row r="20" spans="2:17" x14ac:dyDescent="0.25">
      <c r="B20" s="6">
        <v>12</v>
      </c>
      <c r="C20" s="3" t="s">
        <v>59</v>
      </c>
      <c r="D20" s="26" t="s">
        <v>87</v>
      </c>
      <c r="E20" s="26"/>
      <c r="F20" s="26"/>
      <c r="G20" s="26"/>
      <c r="H20" s="26"/>
      <c r="I20" s="26"/>
      <c r="J20" s="4">
        <v>100</v>
      </c>
      <c r="K20" s="4">
        <v>88</v>
      </c>
      <c r="L20" s="4">
        <v>100</v>
      </c>
      <c r="M20" s="4"/>
      <c r="N20" s="4"/>
      <c r="O20" s="4"/>
      <c r="P20" s="4"/>
      <c r="Q20" s="9"/>
    </row>
    <row r="21" spans="2:17" x14ac:dyDescent="0.25">
      <c r="B21" s="6">
        <v>13</v>
      </c>
      <c r="C21" s="17" t="s">
        <v>219</v>
      </c>
      <c r="D21" s="26" t="s">
        <v>218</v>
      </c>
      <c r="E21" s="26"/>
      <c r="F21" s="26"/>
      <c r="G21" s="26"/>
      <c r="H21" s="26"/>
      <c r="I21" s="26"/>
      <c r="J21" s="4">
        <v>100</v>
      </c>
      <c r="K21" s="4">
        <v>95</v>
      </c>
      <c r="L21" s="4">
        <v>100</v>
      </c>
      <c r="M21" s="4"/>
      <c r="N21" s="4"/>
      <c r="O21" s="4"/>
      <c r="P21" s="4"/>
      <c r="Q21" s="9"/>
    </row>
    <row r="22" spans="2:17" x14ac:dyDescent="0.25">
      <c r="B22" s="6">
        <v>14</v>
      </c>
      <c r="C22" s="17" t="s">
        <v>60</v>
      </c>
      <c r="D22" s="26" t="s">
        <v>88</v>
      </c>
      <c r="E22" s="26"/>
      <c r="F22" s="26"/>
      <c r="G22" s="26"/>
      <c r="H22" s="26"/>
      <c r="I22" s="26"/>
      <c r="J22" s="4">
        <v>95</v>
      </c>
      <c r="K22" s="4">
        <v>100</v>
      </c>
      <c r="L22" s="4">
        <v>100</v>
      </c>
      <c r="M22" s="4"/>
      <c r="N22" s="4"/>
      <c r="O22" s="4"/>
      <c r="P22" s="4"/>
      <c r="Q22" s="9"/>
    </row>
    <row r="23" spans="2:17" x14ac:dyDescent="0.25">
      <c r="B23" s="6">
        <v>15</v>
      </c>
      <c r="C23" s="17" t="s">
        <v>61</v>
      </c>
      <c r="D23" s="26" t="s">
        <v>89</v>
      </c>
      <c r="E23" s="26"/>
      <c r="F23" s="26"/>
      <c r="G23" s="26"/>
      <c r="H23" s="26"/>
      <c r="I23" s="26"/>
      <c r="J23" s="4">
        <v>92</v>
      </c>
      <c r="K23" s="4">
        <v>95</v>
      </c>
      <c r="L23" s="4">
        <v>100</v>
      </c>
      <c r="M23" s="4"/>
      <c r="N23" s="4"/>
      <c r="O23" s="4"/>
      <c r="P23" s="4"/>
      <c r="Q23" s="9"/>
    </row>
    <row r="24" spans="2:17" x14ac:dyDescent="0.25">
      <c r="B24" s="6">
        <v>16</v>
      </c>
      <c r="C24" s="17" t="s">
        <v>62</v>
      </c>
      <c r="D24" s="26" t="s">
        <v>90</v>
      </c>
      <c r="E24" s="26"/>
      <c r="F24" s="26"/>
      <c r="G24" s="26"/>
      <c r="H24" s="26"/>
      <c r="I24" s="26"/>
      <c r="J24" s="4">
        <v>96</v>
      </c>
      <c r="K24" s="4">
        <v>95</v>
      </c>
      <c r="L24" s="4">
        <v>100</v>
      </c>
      <c r="M24" s="4"/>
      <c r="N24" s="4"/>
      <c r="O24" s="4"/>
      <c r="P24" s="4"/>
      <c r="Q24" s="9"/>
    </row>
    <row r="25" spans="2:17" x14ac:dyDescent="0.25">
      <c r="B25" s="6">
        <v>17</v>
      </c>
      <c r="C25" s="17" t="s">
        <v>63</v>
      </c>
      <c r="D25" s="26" t="s">
        <v>91</v>
      </c>
      <c r="E25" s="26"/>
      <c r="F25" s="26"/>
      <c r="G25" s="26"/>
      <c r="H25" s="26"/>
      <c r="I25" s="26"/>
      <c r="J25" s="4">
        <v>100</v>
      </c>
      <c r="K25" s="4">
        <v>95</v>
      </c>
      <c r="L25" s="4">
        <v>100</v>
      </c>
      <c r="M25" s="4"/>
      <c r="N25" s="4"/>
      <c r="O25" s="4"/>
      <c r="P25" s="4"/>
      <c r="Q25" s="9"/>
    </row>
    <row r="26" spans="2:17" x14ac:dyDescent="0.25">
      <c r="B26" s="6">
        <v>18</v>
      </c>
      <c r="C26" s="19" t="s">
        <v>64</v>
      </c>
      <c r="D26" s="26" t="s">
        <v>92</v>
      </c>
      <c r="E26" s="26"/>
      <c r="F26" s="26"/>
      <c r="G26" s="26"/>
      <c r="H26" s="26"/>
      <c r="I26" s="26"/>
      <c r="J26" s="4">
        <v>100</v>
      </c>
      <c r="K26" s="4">
        <v>95</v>
      </c>
      <c r="L26" s="4">
        <v>100</v>
      </c>
      <c r="M26" s="4"/>
      <c r="N26" s="4"/>
      <c r="O26" s="4"/>
      <c r="P26" s="4"/>
      <c r="Q26" s="9"/>
    </row>
    <row r="27" spans="2:17" x14ac:dyDescent="0.25">
      <c r="B27" s="6">
        <v>19</v>
      </c>
      <c r="C27" s="19" t="s">
        <v>65</v>
      </c>
      <c r="D27" s="26" t="s">
        <v>93</v>
      </c>
      <c r="E27" s="26"/>
      <c r="F27" s="26"/>
      <c r="G27" s="26"/>
      <c r="H27" s="26"/>
      <c r="I27" s="26"/>
      <c r="J27" s="4">
        <v>90</v>
      </c>
      <c r="K27" s="4">
        <v>85</v>
      </c>
      <c r="L27" s="4">
        <v>100</v>
      </c>
      <c r="M27" s="4"/>
      <c r="N27" s="4"/>
      <c r="O27" s="4"/>
      <c r="P27" s="4"/>
      <c r="Q27" s="9"/>
    </row>
    <row r="28" spans="2:17" x14ac:dyDescent="0.25">
      <c r="B28" s="6">
        <v>20</v>
      </c>
      <c r="C28" s="20" t="s">
        <v>66</v>
      </c>
      <c r="D28" s="26" t="s">
        <v>94</v>
      </c>
      <c r="E28" s="26"/>
      <c r="F28" s="26"/>
      <c r="G28" s="26"/>
      <c r="H28" s="26"/>
      <c r="I28" s="26"/>
      <c r="J28" s="4">
        <v>100</v>
      </c>
      <c r="K28" s="4">
        <v>100</v>
      </c>
      <c r="L28" s="4">
        <v>100</v>
      </c>
      <c r="M28" s="4"/>
      <c r="N28" s="4"/>
      <c r="O28" s="4"/>
      <c r="P28" s="4"/>
      <c r="Q28" s="9"/>
    </row>
    <row r="29" spans="2:17" x14ac:dyDescent="0.25">
      <c r="B29" s="6">
        <v>21</v>
      </c>
      <c r="C29" s="21" t="s">
        <v>67</v>
      </c>
      <c r="D29" s="26" t="s">
        <v>95</v>
      </c>
      <c r="E29" s="26"/>
      <c r="F29" s="26"/>
      <c r="G29" s="26"/>
      <c r="H29" s="26"/>
      <c r="I29" s="26"/>
      <c r="J29" s="4">
        <v>95</v>
      </c>
      <c r="K29" s="4">
        <v>100</v>
      </c>
      <c r="L29" s="4">
        <v>100</v>
      </c>
      <c r="M29" s="4"/>
      <c r="N29" s="4"/>
      <c r="O29" s="4"/>
      <c r="P29" s="4"/>
      <c r="Q29" s="9"/>
    </row>
    <row r="30" spans="2:17" x14ac:dyDescent="0.25">
      <c r="B30" s="6">
        <v>22</v>
      </c>
      <c r="C30" s="21" t="s">
        <v>221</v>
      </c>
      <c r="D30" s="26" t="s">
        <v>220</v>
      </c>
      <c r="E30" s="26"/>
      <c r="F30" s="26"/>
      <c r="G30" s="26"/>
      <c r="H30" s="26"/>
      <c r="I30" s="26"/>
      <c r="J30" s="4">
        <v>88</v>
      </c>
      <c r="K30" s="4">
        <v>95</v>
      </c>
      <c r="L30" s="4">
        <v>90</v>
      </c>
      <c r="M30" s="4"/>
      <c r="N30" s="4"/>
      <c r="O30" s="4"/>
      <c r="P30" s="4"/>
      <c r="Q30" s="9"/>
    </row>
    <row r="31" spans="2:17" x14ac:dyDescent="0.25">
      <c r="B31" s="6">
        <v>23</v>
      </c>
      <c r="C31" s="19" t="s">
        <v>68</v>
      </c>
      <c r="D31" s="26" t="s">
        <v>96</v>
      </c>
      <c r="E31" s="26"/>
      <c r="F31" s="26"/>
      <c r="G31" s="26"/>
      <c r="H31" s="26"/>
      <c r="I31" s="26"/>
      <c r="J31" s="4">
        <v>100</v>
      </c>
      <c r="K31" s="4">
        <v>100</v>
      </c>
      <c r="L31" s="4">
        <v>100</v>
      </c>
      <c r="M31" s="4"/>
      <c r="N31" s="4"/>
      <c r="O31" s="4"/>
      <c r="P31" s="4"/>
      <c r="Q31" s="9"/>
    </row>
    <row r="32" spans="2:17" x14ac:dyDescent="0.25">
      <c r="B32" s="6">
        <v>24</v>
      </c>
      <c r="C32" s="19" t="s">
        <v>69</v>
      </c>
      <c r="D32" s="26" t="s">
        <v>97</v>
      </c>
      <c r="E32" s="26"/>
      <c r="F32" s="26"/>
      <c r="G32" s="26"/>
      <c r="H32" s="26"/>
      <c r="I32" s="26"/>
      <c r="J32" s="4">
        <v>96</v>
      </c>
      <c r="K32" s="4">
        <v>95</v>
      </c>
      <c r="L32" s="4">
        <v>100</v>
      </c>
      <c r="M32" s="4"/>
      <c r="N32" s="4"/>
      <c r="O32" s="4"/>
      <c r="P32" s="4"/>
      <c r="Q32" s="9"/>
    </row>
    <row r="33" spans="2:17" x14ac:dyDescent="0.25">
      <c r="B33" s="6">
        <f t="shared" ref="B33" si="0">B32+1</f>
        <v>25</v>
      </c>
      <c r="C33" s="19" t="s">
        <v>70</v>
      </c>
      <c r="D33" s="26" t="s">
        <v>98</v>
      </c>
      <c r="E33" s="26"/>
      <c r="F33" s="26"/>
      <c r="G33" s="26"/>
      <c r="H33" s="26"/>
      <c r="I33" s="26"/>
      <c r="J33" s="4">
        <v>92</v>
      </c>
      <c r="K33" s="4">
        <v>95</v>
      </c>
      <c r="L33" s="4">
        <v>90</v>
      </c>
      <c r="M33" s="4"/>
      <c r="N33" s="4"/>
      <c r="O33" s="4"/>
      <c r="P33" s="4"/>
      <c r="Q33" s="9"/>
    </row>
    <row r="34" spans="2:17" x14ac:dyDescent="0.25">
      <c r="B34" s="6">
        <v>26</v>
      </c>
      <c r="C34" s="19" t="s">
        <v>71</v>
      </c>
      <c r="D34" s="26" t="s">
        <v>99</v>
      </c>
      <c r="E34" s="26"/>
      <c r="F34" s="26"/>
      <c r="G34" s="26"/>
      <c r="H34" s="26"/>
      <c r="I34" s="26"/>
      <c r="J34" s="4">
        <v>74</v>
      </c>
      <c r="K34" s="4">
        <v>95</v>
      </c>
      <c r="L34" s="4">
        <v>100</v>
      </c>
      <c r="M34" s="4"/>
      <c r="N34" s="4"/>
      <c r="O34" s="4"/>
      <c r="P34" s="4"/>
      <c r="Q34" s="9"/>
    </row>
    <row r="35" spans="2:17" x14ac:dyDescent="0.25">
      <c r="B35" s="6">
        <v>27</v>
      </c>
      <c r="C35" s="19" t="s">
        <v>72</v>
      </c>
      <c r="D35" s="26" t="s">
        <v>100</v>
      </c>
      <c r="E35" s="26"/>
      <c r="F35" s="26"/>
      <c r="G35" s="26"/>
      <c r="H35" s="26"/>
      <c r="I35" s="26"/>
      <c r="J35" s="4">
        <v>88</v>
      </c>
      <c r="K35" s="4">
        <v>100</v>
      </c>
      <c r="L35" s="4">
        <v>100</v>
      </c>
      <c r="M35" s="4"/>
      <c r="N35" s="4"/>
      <c r="O35" s="4"/>
      <c r="P35" s="4"/>
      <c r="Q35" s="9"/>
    </row>
    <row r="36" spans="2:17" x14ac:dyDescent="0.25">
      <c r="B36" s="6">
        <v>28</v>
      </c>
      <c r="C36" s="19" t="s">
        <v>73</v>
      </c>
      <c r="D36" s="26" t="s">
        <v>101</v>
      </c>
      <c r="E36" s="26"/>
      <c r="F36" s="26"/>
      <c r="G36" s="26"/>
      <c r="H36" s="26"/>
      <c r="I36" s="26"/>
      <c r="J36" s="4">
        <v>99</v>
      </c>
      <c r="K36" s="4">
        <v>100</v>
      </c>
      <c r="L36" s="4">
        <v>100</v>
      </c>
      <c r="M36" s="4"/>
      <c r="N36" s="4"/>
      <c r="O36" s="4"/>
      <c r="P36" s="4"/>
      <c r="Q36" s="9"/>
    </row>
    <row r="37" spans="2:17" x14ac:dyDescent="0.25">
      <c r="B37" s="6">
        <v>29</v>
      </c>
      <c r="C37" s="19" t="s">
        <v>62</v>
      </c>
      <c r="D37" s="26" t="s">
        <v>102</v>
      </c>
      <c r="E37" s="26"/>
      <c r="F37" s="26"/>
      <c r="G37" s="26"/>
      <c r="H37" s="26"/>
      <c r="I37" s="26"/>
      <c r="J37" s="4">
        <v>100</v>
      </c>
      <c r="K37" s="4">
        <v>95</v>
      </c>
      <c r="L37" s="4">
        <v>100</v>
      </c>
      <c r="M37" s="4"/>
      <c r="N37" s="4"/>
      <c r="O37" s="4"/>
      <c r="P37" s="4"/>
      <c r="Q37" s="9"/>
    </row>
    <row r="38" spans="2:17" x14ac:dyDescent="0.25">
      <c r="B38" s="6">
        <v>30</v>
      </c>
      <c r="C38" s="19" t="s">
        <v>74</v>
      </c>
      <c r="D38" s="26" t="s">
        <v>103</v>
      </c>
      <c r="E38" s="26"/>
      <c r="F38" s="26"/>
      <c r="G38" s="26"/>
      <c r="H38" s="26"/>
      <c r="I38" s="26"/>
      <c r="J38" s="4">
        <v>98</v>
      </c>
      <c r="K38" s="4">
        <v>85</v>
      </c>
      <c r="L38" s="4">
        <v>100</v>
      </c>
      <c r="M38" s="4"/>
      <c r="N38" s="4"/>
      <c r="O38" s="4"/>
      <c r="P38" s="4"/>
      <c r="Q38" s="9"/>
    </row>
    <row r="39" spans="2:17" x14ac:dyDescent="0.25">
      <c r="B39" s="6">
        <v>31</v>
      </c>
      <c r="C39" s="19" t="s">
        <v>75</v>
      </c>
      <c r="D39" s="26" t="s">
        <v>104</v>
      </c>
      <c r="E39" s="26"/>
      <c r="F39" s="26"/>
      <c r="G39" s="26"/>
      <c r="H39" s="26"/>
      <c r="I39" s="26"/>
      <c r="J39" s="4">
        <v>94</v>
      </c>
      <c r="K39" s="4">
        <v>85</v>
      </c>
      <c r="L39" s="4">
        <v>100</v>
      </c>
      <c r="M39" s="4"/>
      <c r="N39" s="4"/>
      <c r="O39" s="4"/>
      <c r="P39" s="4"/>
      <c r="Q39" s="9"/>
    </row>
    <row r="40" spans="2:17" x14ac:dyDescent="0.25">
      <c r="B40" s="6">
        <v>32</v>
      </c>
      <c r="C40" s="19" t="s">
        <v>76</v>
      </c>
      <c r="D40" s="26" t="s">
        <v>105</v>
      </c>
      <c r="E40" s="26"/>
      <c r="F40" s="26"/>
      <c r="G40" s="26"/>
      <c r="H40" s="26"/>
      <c r="I40" s="26"/>
      <c r="J40" s="4">
        <v>87</v>
      </c>
      <c r="K40" s="4">
        <v>95</v>
      </c>
      <c r="L40" s="4">
        <v>100</v>
      </c>
      <c r="M40" s="4"/>
      <c r="N40" s="4"/>
      <c r="O40" s="4"/>
      <c r="P40" s="4"/>
      <c r="Q40" s="9"/>
    </row>
    <row r="41" spans="2:17" x14ac:dyDescent="0.25">
      <c r="B41" s="6">
        <v>33</v>
      </c>
      <c r="C41" s="19" t="s">
        <v>77</v>
      </c>
      <c r="D41" s="26" t="s">
        <v>106</v>
      </c>
      <c r="E41" s="26"/>
      <c r="F41" s="26"/>
      <c r="G41" s="26"/>
      <c r="H41" s="26"/>
      <c r="I41" s="26"/>
      <c r="J41" s="4">
        <v>88</v>
      </c>
      <c r="K41" s="4">
        <v>88</v>
      </c>
      <c r="L41" s="4">
        <v>100</v>
      </c>
      <c r="M41" s="4"/>
      <c r="N41" s="4"/>
      <c r="O41" s="4"/>
      <c r="P41" s="4"/>
      <c r="Q41" s="9"/>
    </row>
    <row r="42" spans="2:17" x14ac:dyDescent="0.25">
      <c r="B42" s="6"/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9"/>
    </row>
    <row r="43" spans="2:17" x14ac:dyDescent="0.25">
      <c r="B43" s="6"/>
      <c r="C43" s="3"/>
      <c r="D43" s="36"/>
      <c r="E43" s="37"/>
      <c r="F43" s="37"/>
      <c r="G43" s="37"/>
      <c r="H43" s="37"/>
      <c r="I43" s="38"/>
      <c r="J43" s="3"/>
      <c r="K43" s="3"/>
      <c r="L43" s="3">
        <f>SUM(L9:L41)/33</f>
        <v>98.787878787878782</v>
      </c>
      <c r="M43" s="3"/>
      <c r="N43" s="3"/>
      <c r="O43" s="3"/>
      <c r="P43" s="3"/>
      <c r="Q43" s="9">
        <f t="shared" ref="Q43" si="1">SUM(J43:P43)/7</f>
        <v>14.112554112554111</v>
      </c>
    </row>
    <row r="44" spans="2:17" x14ac:dyDescent="0.25">
      <c r="C44" s="32"/>
      <c r="D44" s="32"/>
      <c r="E44" s="1"/>
      <c r="H44" s="39" t="s">
        <v>19</v>
      </c>
      <c r="I44" s="39"/>
      <c r="J44" s="10">
        <v>33</v>
      </c>
      <c r="K44" s="10">
        <f t="shared" ref="K44:P44" si="2">COUNTIF(K10:K43,"&gt;=70")</f>
        <v>32</v>
      </c>
      <c r="L44" s="10">
        <f t="shared" si="2"/>
        <v>33</v>
      </c>
      <c r="M44" s="10">
        <f t="shared" si="2"/>
        <v>0</v>
      </c>
      <c r="N44" s="10">
        <f t="shared" si="2"/>
        <v>0</v>
      </c>
      <c r="O44" s="10">
        <f t="shared" si="2"/>
        <v>0</v>
      </c>
      <c r="P44" s="10">
        <f t="shared" si="2"/>
        <v>0</v>
      </c>
      <c r="Q44" s="14">
        <f>COUNTIF(Q10:Q42,"&gt;=70")</f>
        <v>0</v>
      </c>
    </row>
    <row r="45" spans="2:17" x14ac:dyDescent="0.25">
      <c r="C45" s="32"/>
      <c r="D45" s="32"/>
      <c r="E45" s="7"/>
      <c r="H45" s="40" t="s">
        <v>20</v>
      </c>
      <c r="I45" s="40"/>
      <c r="J45" s="11">
        <f t="shared" ref="J45:Q45" si="3">COUNTIF(J10:J43,"&lt;70")</f>
        <v>0</v>
      </c>
      <c r="K45" s="11">
        <f t="shared" si="3"/>
        <v>0</v>
      </c>
      <c r="L45" s="11">
        <f t="shared" si="3"/>
        <v>0</v>
      </c>
      <c r="M45" s="11">
        <f t="shared" si="3"/>
        <v>0</v>
      </c>
      <c r="N45" s="11">
        <f t="shared" si="3"/>
        <v>0</v>
      </c>
      <c r="O45" s="11">
        <f t="shared" si="3"/>
        <v>0</v>
      </c>
      <c r="P45" s="11">
        <f t="shared" si="3"/>
        <v>0</v>
      </c>
      <c r="Q45" s="11">
        <f t="shared" si="3"/>
        <v>1</v>
      </c>
    </row>
    <row r="46" spans="2:17" x14ac:dyDescent="0.25">
      <c r="C46" s="32"/>
      <c r="D46" s="32"/>
      <c r="E46" s="32"/>
      <c r="H46" s="40" t="s">
        <v>21</v>
      </c>
      <c r="I46" s="40"/>
      <c r="J46" s="11">
        <v>33</v>
      </c>
      <c r="K46" s="11">
        <f t="shared" ref="K46:Q46" si="4">COUNT(K10:K43)</f>
        <v>32</v>
      </c>
      <c r="L46" s="11">
        <f t="shared" si="4"/>
        <v>33</v>
      </c>
      <c r="M46" s="11">
        <f t="shared" si="4"/>
        <v>0</v>
      </c>
      <c r="N46" s="11">
        <f t="shared" si="4"/>
        <v>0</v>
      </c>
      <c r="O46" s="11">
        <f t="shared" si="4"/>
        <v>0</v>
      </c>
      <c r="P46" s="11">
        <f t="shared" si="4"/>
        <v>0</v>
      </c>
      <c r="Q46" s="11">
        <f t="shared" si="4"/>
        <v>1</v>
      </c>
    </row>
    <row r="47" spans="2:17" x14ac:dyDescent="0.25">
      <c r="C47" s="32"/>
      <c r="D47" s="32"/>
      <c r="E47" s="1"/>
      <c r="H47" s="43" t="s">
        <v>16</v>
      </c>
      <c r="I47" s="43"/>
      <c r="J47" s="12">
        <f>J44/J46</f>
        <v>1</v>
      </c>
      <c r="K47" s="13">
        <f t="shared" ref="K47:Q47" si="5">K44/K46</f>
        <v>1</v>
      </c>
      <c r="L47" s="13">
        <f t="shared" si="5"/>
        <v>1</v>
      </c>
      <c r="M47" s="13" t="e">
        <f t="shared" si="5"/>
        <v>#DIV/0!</v>
      </c>
      <c r="N47" s="13" t="e">
        <f t="shared" si="5"/>
        <v>#DIV/0!</v>
      </c>
      <c r="O47" s="13" t="e">
        <f t="shared" si="5"/>
        <v>#DIV/0!</v>
      </c>
      <c r="P47" s="13" t="e">
        <f t="shared" si="5"/>
        <v>#DIV/0!</v>
      </c>
      <c r="Q47" s="13">
        <f t="shared" si="5"/>
        <v>0</v>
      </c>
    </row>
    <row r="48" spans="2:17" x14ac:dyDescent="0.25">
      <c r="C48" s="32"/>
      <c r="D48" s="32"/>
      <c r="E48" s="1"/>
      <c r="H48" s="43" t="s">
        <v>17</v>
      </c>
      <c r="I48" s="43"/>
      <c r="J48" s="12">
        <f>J45/J46</f>
        <v>0</v>
      </c>
      <c r="K48" s="12">
        <f t="shared" ref="K48:Q48" si="6">K45/K46</f>
        <v>0</v>
      </c>
      <c r="L48" s="13">
        <f t="shared" si="6"/>
        <v>0</v>
      </c>
      <c r="M48" s="13" t="e">
        <f t="shared" si="6"/>
        <v>#DIV/0!</v>
      </c>
      <c r="N48" s="13" t="e">
        <f t="shared" si="6"/>
        <v>#DIV/0!</v>
      </c>
      <c r="O48" s="13" t="e">
        <f t="shared" si="6"/>
        <v>#DIV/0!</v>
      </c>
      <c r="P48" s="13" t="e">
        <f t="shared" si="6"/>
        <v>#DIV/0!</v>
      </c>
      <c r="Q48" s="13">
        <f t="shared" si="6"/>
        <v>1</v>
      </c>
    </row>
    <row r="49" spans="3:16" x14ac:dyDescent="0.25">
      <c r="C49" s="32"/>
      <c r="D49" s="32"/>
      <c r="E49" s="7"/>
    </row>
    <row r="50" spans="3:16" x14ac:dyDescent="0.25">
      <c r="C50" s="1"/>
      <c r="D50" s="1"/>
      <c r="E50" s="7"/>
    </row>
    <row r="51" spans="3:16" x14ac:dyDescent="0.25">
      <c r="J51" s="41"/>
      <c r="K51" s="41"/>
      <c r="L51" s="41"/>
      <c r="M51" s="41"/>
      <c r="N51" s="41"/>
      <c r="O51" s="41"/>
      <c r="P51" s="41"/>
    </row>
    <row r="52" spans="3:16" x14ac:dyDescent="0.25">
      <c r="J52" s="42" t="s">
        <v>18</v>
      </c>
      <c r="K52" s="42"/>
      <c r="L52" s="42"/>
      <c r="M52" s="42"/>
      <c r="N52" s="42"/>
      <c r="O52" s="42"/>
      <c r="P52" s="42"/>
    </row>
  </sheetData>
  <mergeCells count="57">
    <mergeCell ref="C48:D48"/>
    <mergeCell ref="H48:I48"/>
    <mergeCell ref="C49:D49"/>
    <mergeCell ref="J51:P51"/>
    <mergeCell ref="J52:P52"/>
    <mergeCell ref="C45:D45"/>
    <mergeCell ref="H45:I45"/>
    <mergeCell ref="C46:E46"/>
    <mergeCell ref="H46:I46"/>
    <mergeCell ref="C47:D47"/>
    <mergeCell ref="H47:I47"/>
    <mergeCell ref="D40:I40"/>
    <mergeCell ref="D41:I41"/>
    <mergeCell ref="D42:I42"/>
    <mergeCell ref="D43:I43"/>
    <mergeCell ref="C44:D44"/>
    <mergeCell ref="H44:I44"/>
    <mergeCell ref="D39:I39"/>
    <mergeCell ref="D28:I28"/>
    <mergeCell ref="D29:I29"/>
    <mergeCell ref="D31:I31"/>
    <mergeCell ref="D32:I32"/>
    <mergeCell ref="D33:I33"/>
    <mergeCell ref="D34:I34"/>
    <mergeCell ref="D35:I35"/>
    <mergeCell ref="D36:I36"/>
    <mergeCell ref="D37:I37"/>
    <mergeCell ref="D38:I38"/>
    <mergeCell ref="D30:I30"/>
    <mergeCell ref="D27:I27"/>
    <mergeCell ref="D15:I15"/>
    <mergeCell ref="D16:I16"/>
    <mergeCell ref="D17:I17"/>
    <mergeCell ref="D18:I18"/>
    <mergeCell ref="D20:I20"/>
    <mergeCell ref="D22:I22"/>
    <mergeCell ref="D23:I23"/>
    <mergeCell ref="D24:I24"/>
    <mergeCell ref="D25:I25"/>
    <mergeCell ref="D26:I26"/>
    <mergeCell ref="D19:I19"/>
    <mergeCell ref="D21:I21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3:I13"/>
    <mergeCell ref="D9:I9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2"/>
  <sheetViews>
    <sheetView topLeftCell="A2" zoomScale="172" zoomScaleNormal="172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222</v>
      </c>
      <c r="E4" s="29"/>
      <c r="F4" s="29"/>
      <c r="G4" s="29"/>
      <c r="I4" t="s">
        <v>1</v>
      </c>
      <c r="J4" s="30" t="s">
        <v>223</v>
      </c>
      <c r="K4" s="30"/>
      <c r="M4" t="s">
        <v>2</v>
      </c>
      <c r="N4" s="31">
        <v>45259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224</v>
      </c>
      <c r="E6" s="30"/>
      <c r="F6" s="30"/>
      <c r="G6" s="30"/>
      <c r="I6" s="32" t="s">
        <v>22</v>
      </c>
      <c r="J6" s="32"/>
      <c r="K6" s="33" t="s">
        <v>225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3" t="s">
        <v>244</v>
      </c>
      <c r="D9" s="26" t="s">
        <v>226</v>
      </c>
      <c r="E9" s="26"/>
      <c r="F9" s="26"/>
      <c r="G9" s="26"/>
      <c r="H9" s="26"/>
      <c r="I9" s="26"/>
      <c r="J9" s="4">
        <v>98</v>
      </c>
      <c r="K9" s="4">
        <v>100</v>
      </c>
      <c r="L9" s="4"/>
      <c r="M9" s="4"/>
      <c r="N9" s="4"/>
      <c r="O9" s="4"/>
      <c r="P9" s="4"/>
      <c r="Q9" s="9"/>
    </row>
    <row r="10" spans="2:18" x14ac:dyDescent="0.25">
      <c r="B10" s="6">
        <f>B9+1</f>
        <v>2</v>
      </c>
      <c r="C10" s="3" t="s">
        <v>245</v>
      </c>
      <c r="D10" s="26" t="s">
        <v>227</v>
      </c>
      <c r="E10" s="26"/>
      <c r="F10" s="26"/>
      <c r="G10" s="26"/>
      <c r="H10" s="26"/>
      <c r="I10" s="26"/>
      <c r="J10" s="4">
        <v>91</v>
      </c>
      <c r="K10" s="4">
        <v>97</v>
      </c>
      <c r="L10" s="4"/>
      <c r="M10" s="4"/>
      <c r="N10" s="4"/>
      <c r="O10" s="4"/>
      <c r="P10" s="4"/>
      <c r="Q10" s="9"/>
    </row>
    <row r="11" spans="2:18" x14ac:dyDescent="0.25">
      <c r="B11" s="6">
        <f t="shared" ref="B11:B26" si="0">B10+1</f>
        <v>3</v>
      </c>
      <c r="C11" s="17" t="s">
        <v>246</v>
      </c>
      <c r="D11" s="26" t="s">
        <v>228</v>
      </c>
      <c r="E11" s="26"/>
      <c r="F11" s="26"/>
      <c r="G11" s="26"/>
      <c r="H11" s="26"/>
      <c r="I11" s="26"/>
      <c r="J11" s="4">
        <v>98</v>
      </c>
      <c r="K11" s="4">
        <v>100</v>
      </c>
      <c r="L11" s="4"/>
      <c r="M11" s="4"/>
      <c r="N11" s="4"/>
      <c r="O11" s="4"/>
      <c r="P11" s="4"/>
      <c r="Q11" s="9"/>
    </row>
    <row r="12" spans="2:18" x14ac:dyDescent="0.25">
      <c r="B12" s="6">
        <f t="shared" si="0"/>
        <v>4</v>
      </c>
      <c r="C12" s="3" t="s">
        <v>247</v>
      </c>
      <c r="D12" s="26" t="s">
        <v>229</v>
      </c>
      <c r="E12" s="26"/>
      <c r="F12" s="26"/>
      <c r="G12" s="26"/>
      <c r="H12" s="26"/>
      <c r="I12" s="26"/>
      <c r="J12" s="4">
        <v>90</v>
      </c>
      <c r="K12" s="4">
        <v>87</v>
      </c>
      <c r="L12" s="4"/>
      <c r="M12" s="4"/>
      <c r="N12" s="4"/>
      <c r="O12" s="4"/>
      <c r="P12" s="4"/>
      <c r="Q12" s="9"/>
    </row>
    <row r="13" spans="2:18" x14ac:dyDescent="0.25">
      <c r="B13" s="6">
        <f t="shared" si="0"/>
        <v>5</v>
      </c>
      <c r="C13" s="17" t="s">
        <v>248</v>
      </c>
      <c r="D13" s="26" t="s">
        <v>230</v>
      </c>
      <c r="E13" s="26"/>
      <c r="F13" s="26"/>
      <c r="G13" s="26"/>
      <c r="H13" s="26"/>
      <c r="I13" s="26"/>
      <c r="J13" s="4">
        <v>85</v>
      </c>
      <c r="K13" s="4">
        <v>91</v>
      </c>
      <c r="L13" s="4"/>
      <c r="M13" s="4"/>
      <c r="N13" s="4"/>
      <c r="O13" s="4"/>
      <c r="P13" s="4"/>
      <c r="Q13" s="9"/>
    </row>
    <row r="14" spans="2:18" x14ac:dyDescent="0.25">
      <c r="B14" s="6">
        <f t="shared" si="0"/>
        <v>6</v>
      </c>
      <c r="C14" s="17" t="s">
        <v>249</v>
      </c>
      <c r="D14" s="26" t="s">
        <v>231</v>
      </c>
      <c r="E14" s="26"/>
      <c r="F14" s="26"/>
      <c r="G14" s="26"/>
      <c r="H14" s="26"/>
      <c r="I14" s="26"/>
      <c r="J14" s="4">
        <v>91</v>
      </c>
      <c r="K14" s="4">
        <v>79</v>
      </c>
      <c r="L14" s="4"/>
      <c r="M14" s="4"/>
      <c r="N14" s="4"/>
      <c r="O14" s="4"/>
      <c r="P14" s="4"/>
      <c r="Q14" s="9"/>
    </row>
    <row r="15" spans="2:18" x14ac:dyDescent="0.25">
      <c r="B15" s="6">
        <f t="shared" si="0"/>
        <v>7</v>
      </c>
      <c r="C15" s="17" t="s">
        <v>250</v>
      </c>
      <c r="D15" s="26" t="s">
        <v>232</v>
      </c>
      <c r="E15" s="26"/>
      <c r="F15" s="26"/>
      <c r="G15" s="26"/>
      <c r="H15" s="26"/>
      <c r="I15" s="26"/>
      <c r="J15" s="4">
        <v>100</v>
      </c>
      <c r="K15" s="4">
        <v>100</v>
      </c>
      <c r="L15" s="4"/>
      <c r="M15" s="4"/>
      <c r="N15" s="4"/>
      <c r="O15" s="4"/>
      <c r="P15" s="4"/>
      <c r="Q15" s="9"/>
    </row>
    <row r="16" spans="2:18" x14ac:dyDescent="0.25">
      <c r="B16" s="6">
        <f t="shared" si="0"/>
        <v>8</v>
      </c>
      <c r="C16" s="17" t="s">
        <v>251</v>
      </c>
      <c r="D16" s="26" t="s">
        <v>233</v>
      </c>
      <c r="E16" s="26"/>
      <c r="F16" s="26"/>
      <c r="G16" s="26"/>
      <c r="H16" s="26"/>
      <c r="I16" s="26"/>
      <c r="J16" s="4">
        <v>91</v>
      </c>
      <c r="K16" s="4">
        <v>84</v>
      </c>
      <c r="L16" s="4"/>
      <c r="M16" s="4"/>
      <c r="N16" s="4"/>
      <c r="O16" s="4"/>
      <c r="P16" s="4"/>
      <c r="Q16" s="9"/>
    </row>
    <row r="17" spans="2:17" x14ac:dyDescent="0.25">
      <c r="B17" s="6">
        <f t="shared" si="0"/>
        <v>9</v>
      </c>
      <c r="C17" s="17" t="s">
        <v>252</v>
      </c>
      <c r="D17" s="26" t="s">
        <v>234</v>
      </c>
      <c r="E17" s="26"/>
      <c r="F17" s="26"/>
      <c r="G17" s="26"/>
      <c r="H17" s="26"/>
      <c r="I17" s="26"/>
      <c r="J17" s="4">
        <v>81</v>
      </c>
      <c r="K17" s="4">
        <v>87</v>
      </c>
      <c r="L17" s="4"/>
      <c r="M17" s="4"/>
      <c r="N17" s="4"/>
      <c r="O17" s="4"/>
      <c r="P17" s="4"/>
      <c r="Q17" s="9"/>
    </row>
    <row r="18" spans="2:17" x14ac:dyDescent="0.25">
      <c r="B18" s="6">
        <f t="shared" si="0"/>
        <v>10</v>
      </c>
      <c r="C18" s="17" t="s">
        <v>253</v>
      </c>
      <c r="D18" s="26" t="s">
        <v>235</v>
      </c>
      <c r="E18" s="26"/>
      <c r="F18" s="26"/>
      <c r="G18" s="26"/>
      <c r="H18" s="26"/>
      <c r="I18" s="26"/>
      <c r="J18" s="4">
        <v>95</v>
      </c>
      <c r="K18" s="4">
        <v>94</v>
      </c>
      <c r="L18" s="4"/>
      <c r="M18" s="4"/>
      <c r="N18" s="4"/>
      <c r="O18" s="4"/>
      <c r="P18" s="4"/>
      <c r="Q18" s="9"/>
    </row>
    <row r="19" spans="2:17" x14ac:dyDescent="0.25">
      <c r="B19" s="6">
        <f t="shared" si="0"/>
        <v>11</v>
      </c>
      <c r="C19" s="17" t="s">
        <v>254</v>
      </c>
      <c r="D19" s="26" t="s">
        <v>236</v>
      </c>
      <c r="E19" s="26"/>
      <c r="F19" s="26"/>
      <c r="G19" s="26"/>
      <c r="H19" s="26"/>
      <c r="I19" s="26"/>
      <c r="J19" s="4">
        <v>79</v>
      </c>
      <c r="K19" s="4">
        <v>81</v>
      </c>
      <c r="L19" s="4"/>
      <c r="M19" s="4"/>
      <c r="N19" s="4"/>
      <c r="O19" s="4"/>
      <c r="P19" s="4"/>
      <c r="Q19" s="9"/>
    </row>
    <row r="20" spans="2:17" x14ac:dyDescent="0.25">
      <c r="B20" s="6">
        <f t="shared" si="0"/>
        <v>12</v>
      </c>
      <c r="C20" s="17" t="s">
        <v>255</v>
      </c>
      <c r="D20" s="26" t="s">
        <v>237</v>
      </c>
      <c r="E20" s="26"/>
      <c r="F20" s="26"/>
      <c r="G20" s="26"/>
      <c r="H20" s="26"/>
      <c r="I20" s="26"/>
      <c r="J20" s="4">
        <v>90</v>
      </c>
      <c r="K20" s="4">
        <v>94</v>
      </c>
      <c r="L20" s="4"/>
      <c r="M20" s="4"/>
      <c r="N20" s="4"/>
      <c r="O20" s="4"/>
      <c r="P20" s="4"/>
      <c r="Q20" s="9"/>
    </row>
    <row r="21" spans="2:17" x14ac:dyDescent="0.25">
      <c r="B21" s="6">
        <f t="shared" si="0"/>
        <v>13</v>
      </c>
      <c r="C21" s="17" t="s">
        <v>256</v>
      </c>
      <c r="D21" s="26" t="s">
        <v>238</v>
      </c>
      <c r="E21" s="26"/>
      <c r="F21" s="26"/>
      <c r="G21" s="26"/>
      <c r="H21" s="26"/>
      <c r="I21" s="26"/>
      <c r="J21" s="4">
        <v>75</v>
      </c>
      <c r="K21" s="4">
        <v>90</v>
      </c>
      <c r="L21" s="4"/>
      <c r="M21" s="4"/>
      <c r="N21" s="4"/>
      <c r="O21" s="4"/>
      <c r="P21" s="4"/>
      <c r="Q21" s="9"/>
    </row>
    <row r="22" spans="2:17" x14ac:dyDescent="0.25">
      <c r="B22" s="6">
        <f t="shared" si="0"/>
        <v>14</v>
      </c>
      <c r="C22" s="17" t="s">
        <v>257</v>
      </c>
      <c r="D22" s="26" t="s">
        <v>239</v>
      </c>
      <c r="E22" s="26"/>
      <c r="F22" s="26"/>
      <c r="G22" s="26"/>
      <c r="H22" s="26"/>
      <c r="I22" s="26"/>
      <c r="J22" s="4">
        <v>94</v>
      </c>
      <c r="K22" s="4">
        <v>92</v>
      </c>
      <c r="L22" s="4"/>
      <c r="M22" s="4"/>
      <c r="N22" s="4"/>
      <c r="O22" s="4"/>
      <c r="P22" s="4"/>
      <c r="Q22" s="9"/>
    </row>
    <row r="23" spans="2:17" x14ac:dyDescent="0.25">
      <c r="B23" s="6">
        <f t="shared" si="0"/>
        <v>15</v>
      </c>
      <c r="C23" s="17" t="s">
        <v>258</v>
      </c>
      <c r="D23" s="26" t="s">
        <v>240</v>
      </c>
      <c r="E23" s="26"/>
      <c r="F23" s="26"/>
      <c r="G23" s="26"/>
      <c r="H23" s="26"/>
      <c r="I23" s="26"/>
      <c r="J23" s="4">
        <v>100</v>
      </c>
      <c r="K23" s="4">
        <v>96</v>
      </c>
      <c r="L23" s="4"/>
      <c r="M23" s="4"/>
      <c r="N23" s="4"/>
      <c r="O23" s="4"/>
      <c r="P23" s="4"/>
      <c r="Q23" s="9"/>
    </row>
    <row r="24" spans="2:17" x14ac:dyDescent="0.25">
      <c r="B24" s="6">
        <f t="shared" si="0"/>
        <v>16</v>
      </c>
      <c r="C24" s="17" t="s">
        <v>259</v>
      </c>
      <c r="D24" s="26" t="s">
        <v>241</v>
      </c>
      <c r="E24" s="26"/>
      <c r="F24" s="26"/>
      <c r="G24" s="26"/>
      <c r="H24" s="26"/>
      <c r="I24" s="26"/>
      <c r="J24" s="4">
        <v>88</v>
      </c>
      <c r="K24" s="4">
        <v>97</v>
      </c>
      <c r="L24" s="4"/>
      <c r="M24" s="4"/>
      <c r="N24" s="4"/>
      <c r="O24" s="4"/>
      <c r="P24" s="4"/>
      <c r="Q24" s="9"/>
    </row>
    <row r="25" spans="2:17" x14ac:dyDescent="0.25">
      <c r="B25" s="6">
        <f t="shared" si="0"/>
        <v>17</v>
      </c>
      <c r="C25" s="3" t="s">
        <v>260</v>
      </c>
      <c r="D25" s="26" t="s">
        <v>242</v>
      </c>
      <c r="E25" s="26"/>
      <c r="F25" s="26"/>
      <c r="G25" s="26"/>
      <c r="H25" s="26"/>
      <c r="I25" s="26"/>
      <c r="J25" s="4">
        <v>100</v>
      </c>
      <c r="K25" s="4">
        <v>94</v>
      </c>
      <c r="L25" s="4"/>
      <c r="M25" s="4"/>
      <c r="N25" s="4"/>
      <c r="O25" s="4"/>
      <c r="P25" s="4"/>
      <c r="Q25" s="9"/>
    </row>
    <row r="26" spans="2:17" x14ac:dyDescent="0.25">
      <c r="B26" s="6">
        <f t="shared" si="0"/>
        <v>18</v>
      </c>
      <c r="C26" s="17" t="s">
        <v>261</v>
      </c>
      <c r="D26" s="26" t="s">
        <v>243</v>
      </c>
      <c r="E26" s="26"/>
      <c r="F26" s="26"/>
      <c r="G26" s="26"/>
      <c r="H26" s="26"/>
      <c r="I26" s="26"/>
      <c r="J26" s="4">
        <v>97</v>
      </c>
      <c r="K26" s="4">
        <v>91</v>
      </c>
      <c r="L26" s="4"/>
      <c r="M26" s="4"/>
      <c r="N26" s="4"/>
      <c r="O26" s="4"/>
      <c r="P26" s="4"/>
      <c r="Q26" s="9"/>
    </row>
    <row r="27" spans="2:17" x14ac:dyDescent="0.25">
      <c r="B27" s="6"/>
      <c r="C27" s="17"/>
      <c r="D27" s="26"/>
      <c r="E27" s="26"/>
      <c r="F27" s="26"/>
      <c r="G27" s="26"/>
      <c r="H27" s="26"/>
      <c r="I27" s="26"/>
      <c r="J27" s="4"/>
      <c r="K27" s="4"/>
      <c r="L27" s="4"/>
      <c r="M27" s="4"/>
      <c r="N27" s="4"/>
      <c r="O27" s="4"/>
      <c r="P27" s="4"/>
      <c r="Q27" s="9"/>
    </row>
    <row r="28" spans="2:17" x14ac:dyDescent="0.25">
      <c r="B28" s="6"/>
      <c r="C28" s="3"/>
      <c r="D28" s="26"/>
      <c r="E28" s="26"/>
      <c r="F28" s="26"/>
      <c r="G28" s="26"/>
      <c r="H28" s="26"/>
      <c r="I28" s="26"/>
      <c r="J28" s="4"/>
      <c r="K28" s="4">
        <f>SUM(K9:K26)/18</f>
        <v>91.888888888888886</v>
      </c>
      <c r="L28" s="4"/>
      <c r="M28" s="4"/>
      <c r="N28" s="4"/>
      <c r="O28" s="4"/>
      <c r="P28" s="4"/>
      <c r="Q28" s="9"/>
    </row>
    <row r="29" spans="2:17" x14ac:dyDescent="0.25">
      <c r="B29" s="6"/>
      <c r="C29" s="3"/>
      <c r="D29" s="26"/>
      <c r="E29" s="26"/>
      <c r="F29" s="26"/>
      <c r="G29" s="26"/>
      <c r="H29" s="26"/>
      <c r="I29" s="26"/>
      <c r="J29" s="4"/>
      <c r="K29" s="4"/>
      <c r="L29" s="4"/>
      <c r="M29" s="4"/>
      <c r="N29" s="4"/>
      <c r="O29" s="4"/>
      <c r="P29" s="4"/>
      <c r="Q29" s="9"/>
    </row>
    <row r="30" spans="2:17" x14ac:dyDescent="0.25">
      <c r="B30" s="6"/>
      <c r="C30" s="3"/>
      <c r="D30" s="26"/>
      <c r="E30" s="26"/>
      <c r="F30" s="26"/>
      <c r="G30" s="26"/>
      <c r="H30" s="26"/>
      <c r="I30" s="26"/>
      <c r="J30" s="4"/>
      <c r="K30" s="4"/>
      <c r="L30" s="4"/>
      <c r="M30" s="4"/>
      <c r="N30" s="4"/>
      <c r="O30" s="4"/>
      <c r="P30" s="4"/>
      <c r="Q30" s="9"/>
    </row>
    <row r="31" spans="2:17" x14ac:dyDescent="0.25">
      <c r="B31" s="6"/>
      <c r="C31" s="22"/>
      <c r="D31" s="26"/>
      <c r="E31" s="26"/>
      <c r="F31" s="26"/>
      <c r="G31" s="26"/>
      <c r="H31" s="26"/>
      <c r="I31" s="26"/>
      <c r="J31" s="4"/>
      <c r="K31" s="4"/>
      <c r="L31" s="4"/>
      <c r="M31" s="4"/>
      <c r="N31" s="4"/>
      <c r="O31" s="4"/>
      <c r="P31" s="4"/>
      <c r="Q31" s="9"/>
    </row>
    <row r="32" spans="2:17" x14ac:dyDescent="0.25">
      <c r="B32" s="6"/>
      <c r="C32" s="3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4"/>
      <c r="Q32" s="9"/>
    </row>
    <row r="33" spans="2:17" x14ac:dyDescent="0.25">
      <c r="B33" s="6"/>
      <c r="C33" s="3"/>
      <c r="D33" s="36"/>
      <c r="E33" s="37"/>
      <c r="F33" s="37"/>
      <c r="G33" s="37"/>
      <c r="H33" s="37"/>
      <c r="I33" s="38"/>
      <c r="J33" s="3"/>
      <c r="K33" s="3"/>
      <c r="L33" s="3"/>
      <c r="M33" s="3"/>
      <c r="N33" s="3"/>
      <c r="O33" s="3"/>
      <c r="P33" s="3"/>
      <c r="Q33" s="9"/>
    </row>
    <row r="34" spans="2:17" x14ac:dyDescent="0.25">
      <c r="C34" s="32"/>
      <c r="D34" s="32"/>
      <c r="E34" s="1"/>
      <c r="H34" s="39" t="s">
        <v>19</v>
      </c>
      <c r="I34" s="39"/>
      <c r="J34" s="10">
        <v>18</v>
      </c>
      <c r="K34" s="10">
        <v>18</v>
      </c>
      <c r="L34" s="10">
        <f>COUNTIF(L9:L33,"&gt;=70")</f>
        <v>0</v>
      </c>
      <c r="M34" s="10">
        <f>COUNTIF(M9:M33,"&gt;=70")</f>
        <v>0</v>
      </c>
      <c r="N34" s="10">
        <f>COUNTIF(N9:N33,"&gt;=70")</f>
        <v>0</v>
      </c>
      <c r="O34" s="10">
        <f>COUNTIF(O9:O33,"&gt;=70")</f>
        <v>0</v>
      </c>
      <c r="P34" s="10">
        <f>COUNTIF(P9:P33,"&gt;=70")</f>
        <v>0</v>
      </c>
      <c r="Q34" s="14">
        <f>COUNTIF(Q9:Q32,"&gt;=70")</f>
        <v>0</v>
      </c>
    </row>
    <row r="35" spans="2:17" x14ac:dyDescent="0.25">
      <c r="C35" s="32"/>
      <c r="D35" s="32"/>
      <c r="E35" s="7"/>
      <c r="H35" s="40" t="s">
        <v>20</v>
      </c>
      <c r="I35" s="40"/>
      <c r="J35" s="11">
        <v>0</v>
      </c>
      <c r="K35" s="11">
        <v>0</v>
      </c>
      <c r="L35" s="11">
        <f t="shared" ref="L35:Q35" si="1">COUNTIF(L9:L33,"&lt;70")</f>
        <v>0</v>
      </c>
      <c r="M35" s="11">
        <f t="shared" si="1"/>
        <v>0</v>
      </c>
      <c r="N35" s="11">
        <f t="shared" si="1"/>
        <v>0</v>
      </c>
      <c r="O35" s="11">
        <f t="shared" si="1"/>
        <v>0</v>
      </c>
      <c r="P35" s="11">
        <f t="shared" si="1"/>
        <v>0</v>
      </c>
      <c r="Q35" s="11">
        <f t="shared" si="1"/>
        <v>0</v>
      </c>
    </row>
    <row r="36" spans="2:17" x14ac:dyDescent="0.25">
      <c r="C36" s="32"/>
      <c r="D36" s="32"/>
      <c r="E36" s="32"/>
      <c r="H36" s="40" t="s">
        <v>21</v>
      </c>
      <c r="I36" s="40"/>
      <c r="J36" s="11">
        <v>18</v>
      </c>
      <c r="K36" s="11">
        <v>18</v>
      </c>
      <c r="L36" s="11">
        <f t="shared" ref="L36:Q36" si="2">COUNT(L9:L33)</f>
        <v>0</v>
      </c>
      <c r="M36" s="11">
        <f t="shared" si="2"/>
        <v>0</v>
      </c>
      <c r="N36" s="11">
        <f t="shared" si="2"/>
        <v>0</v>
      </c>
      <c r="O36" s="11">
        <f t="shared" si="2"/>
        <v>0</v>
      </c>
      <c r="P36" s="11">
        <f t="shared" si="2"/>
        <v>0</v>
      </c>
      <c r="Q36" s="11">
        <f t="shared" si="2"/>
        <v>0</v>
      </c>
    </row>
    <row r="37" spans="2:17" x14ac:dyDescent="0.25">
      <c r="C37" s="32"/>
      <c r="D37" s="32"/>
      <c r="E37" s="1"/>
      <c r="H37" s="43" t="s">
        <v>16</v>
      </c>
      <c r="I37" s="43"/>
      <c r="J37" s="12">
        <v>1</v>
      </c>
      <c r="K37" s="13"/>
      <c r="L37" s="13" t="e">
        <f t="shared" ref="L37:Q37" si="3">L34/L36</f>
        <v>#DIV/0!</v>
      </c>
      <c r="M37" s="13" t="e">
        <f t="shared" si="3"/>
        <v>#DIV/0!</v>
      </c>
      <c r="N37" s="13" t="e">
        <f t="shared" si="3"/>
        <v>#DIV/0!</v>
      </c>
      <c r="O37" s="13" t="e">
        <f t="shared" si="3"/>
        <v>#DIV/0!</v>
      </c>
      <c r="P37" s="13" t="e">
        <f t="shared" si="3"/>
        <v>#DIV/0!</v>
      </c>
      <c r="Q37" s="13" t="e">
        <f t="shared" si="3"/>
        <v>#DIV/0!</v>
      </c>
    </row>
    <row r="38" spans="2:17" x14ac:dyDescent="0.25">
      <c r="C38" s="32"/>
      <c r="D38" s="32"/>
      <c r="E38" s="1"/>
      <c r="H38" s="43" t="s">
        <v>17</v>
      </c>
      <c r="I38" s="43"/>
      <c r="J38" s="12">
        <v>0</v>
      </c>
      <c r="K38" s="12"/>
      <c r="L38" s="13" t="e">
        <f t="shared" ref="L38:Q38" si="4">L35/L36</f>
        <v>#DIV/0!</v>
      </c>
      <c r="M38" s="13" t="e">
        <f t="shared" si="4"/>
        <v>#DIV/0!</v>
      </c>
      <c r="N38" s="13" t="e">
        <f t="shared" si="4"/>
        <v>#DIV/0!</v>
      </c>
      <c r="O38" s="13" t="e">
        <f t="shared" si="4"/>
        <v>#DIV/0!</v>
      </c>
      <c r="P38" s="13" t="e">
        <f t="shared" si="4"/>
        <v>#DIV/0!</v>
      </c>
      <c r="Q38" s="13" t="e">
        <f t="shared" si="4"/>
        <v>#DIV/0!</v>
      </c>
    </row>
    <row r="39" spans="2:17" x14ac:dyDescent="0.25">
      <c r="C39" s="32"/>
      <c r="D39" s="32"/>
      <c r="E39" s="7"/>
    </row>
    <row r="40" spans="2:17" x14ac:dyDescent="0.25">
      <c r="C40" s="1"/>
      <c r="D40" s="1"/>
      <c r="E40" s="7"/>
    </row>
    <row r="41" spans="2:17" x14ac:dyDescent="0.25">
      <c r="J41" s="41" t="s">
        <v>107</v>
      </c>
      <c r="K41" s="41"/>
      <c r="L41" s="41"/>
      <c r="M41" s="41"/>
      <c r="N41" s="41"/>
      <c r="O41" s="41"/>
      <c r="P41" s="41"/>
    </row>
    <row r="42" spans="2:17" x14ac:dyDescent="0.25">
      <c r="J42" s="42" t="s">
        <v>18</v>
      </c>
      <c r="K42" s="42"/>
      <c r="L42" s="42"/>
      <c r="M42" s="42"/>
      <c r="N42" s="42"/>
      <c r="O42" s="42"/>
      <c r="P42" s="42"/>
    </row>
  </sheetData>
  <mergeCells count="47">
    <mergeCell ref="C34:D34"/>
    <mergeCell ref="D33:I33"/>
    <mergeCell ref="B2:P2"/>
    <mergeCell ref="D31:I31"/>
    <mergeCell ref="D32:I32"/>
    <mergeCell ref="D27:I27"/>
    <mergeCell ref="D28:I28"/>
    <mergeCell ref="D29:I29"/>
    <mergeCell ref="D21:I21"/>
    <mergeCell ref="D30:I30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42:P42"/>
    <mergeCell ref="C35:D35"/>
    <mergeCell ref="I6:J6"/>
    <mergeCell ref="K6:P6"/>
    <mergeCell ref="C3:P3"/>
    <mergeCell ref="C38:D38"/>
    <mergeCell ref="C39:D39"/>
    <mergeCell ref="C37:D37"/>
    <mergeCell ref="C36:E36"/>
    <mergeCell ref="H34:I34"/>
    <mergeCell ref="H35:I35"/>
    <mergeCell ref="H36:I36"/>
    <mergeCell ref="H37:I37"/>
    <mergeCell ref="H38:I38"/>
    <mergeCell ref="J41:P4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5"/>
  <sheetViews>
    <sheetView tabSelected="1" zoomScale="136" zoomScaleNormal="136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111</v>
      </c>
      <c r="E4" s="29"/>
      <c r="F4" s="29"/>
      <c r="G4" s="29"/>
      <c r="I4" t="s">
        <v>1</v>
      </c>
      <c r="J4" s="30" t="s">
        <v>110</v>
      </c>
      <c r="K4" s="30"/>
      <c r="M4" t="s">
        <v>2</v>
      </c>
      <c r="N4" s="31">
        <v>45259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109</v>
      </c>
      <c r="E6" s="30"/>
      <c r="F6" s="30"/>
      <c r="G6" s="30"/>
      <c r="I6" s="32" t="s">
        <v>22</v>
      </c>
      <c r="J6" s="32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5" t="s">
        <v>112</v>
      </c>
      <c r="D9" s="26" t="s">
        <v>163</v>
      </c>
      <c r="E9" s="26"/>
      <c r="F9" s="26"/>
      <c r="G9" s="26"/>
      <c r="H9" s="26"/>
      <c r="I9" s="26"/>
      <c r="J9" s="4">
        <v>92</v>
      </c>
      <c r="K9" s="4">
        <v>98</v>
      </c>
      <c r="L9" s="4">
        <v>100</v>
      </c>
      <c r="M9" s="4"/>
      <c r="N9" s="4"/>
      <c r="O9" s="4"/>
      <c r="P9" s="4"/>
      <c r="Q9" s="9"/>
    </row>
    <row r="10" spans="2:18" x14ac:dyDescent="0.25">
      <c r="B10" s="6">
        <f>B9+1</f>
        <v>2</v>
      </c>
      <c r="C10" s="15" t="s">
        <v>113</v>
      </c>
      <c r="D10" s="26" t="s">
        <v>115</v>
      </c>
      <c r="E10" s="26"/>
      <c r="F10" s="26"/>
      <c r="G10" s="26"/>
      <c r="H10" s="26"/>
      <c r="I10" s="26"/>
      <c r="J10" s="4">
        <v>92</v>
      </c>
      <c r="K10" s="4">
        <v>95</v>
      </c>
      <c r="L10" s="4">
        <v>76</v>
      </c>
      <c r="M10" s="4"/>
      <c r="N10" s="4"/>
      <c r="O10" s="4"/>
      <c r="P10" s="4"/>
      <c r="Q10" s="9"/>
    </row>
    <row r="11" spans="2:18" x14ac:dyDescent="0.25">
      <c r="B11" s="6">
        <f t="shared" ref="B11:B31" si="0">B10+1</f>
        <v>3</v>
      </c>
      <c r="C11" s="15" t="s">
        <v>114</v>
      </c>
      <c r="D11" s="26" t="s">
        <v>116</v>
      </c>
      <c r="E11" s="26"/>
      <c r="F11" s="26"/>
      <c r="G11" s="26"/>
      <c r="H11" s="26"/>
      <c r="I11" s="26"/>
      <c r="J11" s="4">
        <v>96</v>
      </c>
      <c r="K11" s="4">
        <v>100</v>
      </c>
      <c r="L11" s="4">
        <v>82</v>
      </c>
      <c r="M11" s="4"/>
      <c r="N11" s="4"/>
      <c r="O11" s="4"/>
      <c r="P11" s="4"/>
      <c r="Q11" s="9"/>
    </row>
    <row r="12" spans="2:18" x14ac:dyDescent="0.25">
      <c r="B12" s="6">
        <f t="shared" si="0"/>
        <v>4</v>
      </c>
      <c r="C12" s="15" t="s">
        <v>124</v>
      </c>
      <c r="D12" s="26" t="s">
        <v>117</v>
      </c>
      <c r="E12" s="26"/>
      <c r="F12" s="26"/>
      <c r="G12" s="26"/>
      <c r="H12" s="26"/>
      <c r="I12" s="26"/>
      <c r="J12" s="4">
        <v>92</v>
      </c>
      <c r="K12" s="25" t="s">
        <v>262</v>
      </c>
      <c r="L12" s="25" t="s">
        <v>262</v>
      </c>
      <c r="M12" s="4"/>
      <c r="N12" s="4"/>
      <c r="O12" s="4"/>
      <c r="P12" s="4"/>
      <c r="Q12" s="9"/>
    </row>
    <row r="13" spans="2:18" x14ac:dyDescent="0.25">
      <c r="B13" s="6">
        <f t="shared" si="0"/>
        <v>5</v>
      </c>
      <c r="C13" s="15" t="s">
        <v>125</v>
      </c>
      <c r="D13" s="26" t="s">
        <v>118</v>
      </c>
      <c r="E13" s="26"/>
      <c r="F13" s="26"/>
      <c r="G13" s="26"/>
      <c r="H13" s="26"/>
      <c r="I13" s="26"/>
      <c r="J13" s="4">
        <v>94</v>
      </c>
      <c r="K13" s="4">
        <v>90</v>
      </c>
      <c r="L13" s="4">
        <v>93</v>
      </c>
      <c r="M13" s="4"/>
      <c r="N13" s="4"/>
      <c r="O13" s="4"/>
      <c r="P13" s="4"/>
      <c r="Q13" s="9"/>
    </row>
    <row r="14" spans="2:18" x14ac:dyDescent="0.25">
      <c r="B14" s="6">
        <f t="shared" si="0"/>
        <v>6</v>
      </c>
      <c r="C14" s="15" t="s">
        <v>161</v>
      </c>
      <c r="D14" s="26" t="s">
        <v>119</v>
      </c>
      <c r="E14" s="26"/>
      <c r="F14" s="26"/>
      <c r="G14" s="26"/>
      <c r="H14" s="26"/>
      <c r="I14" s="26"/>
      <c r="J14" s="4">
        <v>89</v>
      </c>
      <c r="K14" s="4">
        <v>84</v>
      </c>
      <c r="L14" s="4">
        <v>100</v>
      </c>
      <c r="M14" s="4"/>
      <c r="N14" s="4"/>
      <c r="O14" s="4"/>
      <c r="P14" s="4"/>
      <c r="Q14" s="9"/>
    </row>
    <row r="15" spans="2:18" x14ac:dyDescent="0.25">
      <c r="B15" s="6">
        <f t="shared" si="0"/>
        <v>7</v>
      </c>
      <c r="C15" s="15" t="s">
        <v>126</v>
      </c>
      <c r="D15" s="26" t="s">
        <v>120</v>
      </c>
      <c r="E15" s="26"/>
      <c r="F15" s="26"/>
      <c r="G15" s="26"/>
      <c r="H15" s="26"/>
      <c r="I15" s="26"/>
      <c r="J15" s="4">
        <v>85</v>
      </c>
      <c r="K15" s="4">
        <v>94</v>
      </c>
      <c r="L15" s="4">
        <v>77</v>
      </c>
      <c r="M15" s="4"/>
      <c r="N15" s="4"/>
      <c r="O15" s="4"/>
      <c r="P15" s="4"/>
      <c r="Q15" s="9"/>
    </row>
    <row r="16" spans="2:18" x14ac:dyDescent="0.25">
      <c r="B16" s="6">
        <f t="shared" si="0"/>
        <v>8</v>
      </c>
      <c r="C16" s="15" t="s">
        <v>127</v>
      </c>
      <c r="D16" s="26" t="s">
        <v>121</v>
      </c>
      <c r="E16" s="26"/>
      <c r="F16" s="26"/>
      <c r="G16" s="26"/>
      <c r="H16" s="26"/>
      <c r="I16" s="26"/>
      <c r="J16" s="4">
        <v>96</v>
      </c>
      <c r="K16" s="4">
        <v>100</v>
      </c>
      <c r="L16" s="4">
        <v>95</v>
      </c>
      <c r="M16" s="4"/>
      <c r="N16" s="4"/>
      <c r="O16" s="4"/>
      <c r="P16" s="4"/>
      <c r="Q16" s="9"/>
    </row>
    <row r="17" spans="2:17" x14ac:dyDescent="0.25">
      <c r="B17" s="6">
        <f t="shared" si="0"/>
        <v>9</v>
      </c>
      <c r="C17" s="15" t="s">
        <v>128</v>
      </c>
      <c r="D17" s="26" t="s">
        <v>122</v>
      </c>
      <c r="E17" s="26"/>
      <c r="F17" s="26"/>
      <c r="G17" s="26"/>
      <c r="H17" s="26"/>
      <c r="I17" s="26"/>
      <c r="J17" s="4">
        <v>96</v>
      </c>
      <c r="K17" s="4">
        <v>95</v>
      </c>
      <c r="L17" s="4">
        <v>100</v>
      </c>
      <c r="M17" s="4"/>
      <c r="N17" s="4"/>
      <c r="O17" s="4"/>
      <c r="P17" s="4"/>
      <c r="Q17" s="9"/>
    </row>
    <row r="18" spans="2:17" x14ac:dyDescent="0.25">
      <c r="B18" s="6">
        <f t="shared" si="0"/>
        <v>10</v>
      </c>
      <c r="C18" s="15" t="s">
        <v>129</v>
      </c>
      <c r="D18" s="26" t="s">
        <v>123</v>
      </c>
      <c r="E18" s="26"/>
      <c r="F18" s="26"/>
      <c r="G18" s="26"/>
      <c r="H18" s="26"/>
      <c r="I18" s="26"/>
      <c r="J18" s="4">
        <v>96</v>
      </c>
      <c r="K18" s="4">
        <v>100</v>
      </c>
      <c r="L18" s="4">
        <v>100</v>
      </c>
      <c r="M18" s="4"/>
      <c r="N18" s="4"/>
      <c r="O18" s="4"/>
      <c r="P18" s="4"/>
      <c r="Q18" s="9"/>
    </row>
    <row r="19" spans="2:17" x14ac:dyDescent="0.25">
      <c r="B19" s="6">
        <f t="shared" si="0"/>
        <v>11</v>
      </c>
      <c r="C19" s="15" t="s">
        <v>130</v>
      </c>
      <c r="D19" s="26" t="s">
        <v>263</v>
      </c>
      <c r="E19" s="26"/>
      <c r="F19" s="26"/>
      <c r="G19" s="26"/>
      <c r="H19" s="26"/>
      <c r="I19" s="26"/>
      <c r="J19" s="4">
        <v>88</v>
      </c>
      <c r="K19" s="4">
        <v>96</v>
      </c>
      <c r="L19" s="4">
        <v>99</v>
      </c>
      <c r="M19" s="4"/>
      <c r="N19" s="4"/>
      <c r="O19" s="4"/>
      <c r="P19" s="4"/>
      <c r="Q19" s="9"/>
    </row>
    <row r="20" spans="2:17" x14ac:dyDescent="0.25">
      <c r="B20" s="6">
        <f t="shared" si="0"/>
        <v>12</v>
      </c>
      <c r="C20" s="15" t="s">
        <v>131</v>
      </c>
      <c r="D20" s="26" t="s">
        <v>135</v>
      </c>
      <c r="E20" s="26"/>
      <c r="F20" s="26"/>
      <c r="G20" s="26"/>
      <c r="H20" s="26"/>
      <c r="I20" s="26"/>
      <c r="J20" s="4">
        <v>92</v>
      </c>
      <c r="K20" s="4">
        <v>100</v>
      </c>
      <c r="L20" s="4">
        <v>100</v>
      </c>
      <c r="M20" s="4"/>
      <c r="N20" s="4"/>
      <c r="O20" s="4"/>
      <c r="P20" s="4"/>
      <c r="Q20" s="9"/>
    </row>
    <row r="21" spans="2:17" x14ac:dyDescent="0.25">
      <c r="B21" s="6">
        <f t="shared" si="0"/>
        <v>13</v>
      </c>
      <c r="C21" s="15" t="s">
        <v>132</v>
      </c>
      <c r="D21" s="26" t="s">
        <v>136</v>
      </c>
      <c r="E21" s="26"/>
      <c r="F21" s="26"/>
      <c r="G21" s="26"/>
      <c r="H21" s="26"/>
      <c r="I21" s="26"/>
      <c r="J21" s="4">
        <v>92</v>
      </c>
      <c r="K21" s="4">
        <v>94</v>
      </c>
      <c r="L21" s="4">
        <v>82</v>
      </c>
      <c r="M21" s="4"/>
      <c r="N21" s="4"/>
      <c r="O21" s="4"/>
      <c r="P21" s="4"/>
      <c r="Q21" s="9"/>
    </row>
    <row r="22" spans="2:17" x14ac:dyDescent="0.25">
      <c r="B22" s="6">
        <f t="shared" si="0"/>
        <v>14</v>
      </c>
      <c r="C22" s="15" t="s">
        <v>133</v>
      </c>
      <c r="D22" s="26" t="s">
        <v>137</v>
      </c>
      <c r="E22" s="26"/>
      <c r="F22" s="26"/>
      <c r="G22" s="26"/>
      <c r="H22" s="26"/>
      <c r="I22" s="26"/>
      <c r="J22" s="4">
        <v>80</v>
      </c>
      <c r="K22" s="4">
        <v>98</v>
      </c>
      <c r="L22" s="4">
        <v>80</v>
      </c>
      <c r="M22" s="4"/>
      <c r="N22" s="4"/>
      <c r="O22" s="4"/>
      <c r="P22" s="4"/>
      <c r="Q22" s="9"/>
    </row>
    <row r="23" spans="2:17" x14ac:dyDescent="0.25">
      <c r="B23" s="6">
        <f t="shared" si="0"/>
        <v>15</v>
      </c>
      <c r="C23" s="15" t="s">
        <v>134</v>
      </c>
      <c r="D23" s="26" t="s">
        <v>138</v>
      </c>
      <c r="E23" s="26"/>
      <c r="F23" s="26"/>
      <c r="G23" s="26"/>
      <c r="H23" s="26"/>
      <c r="I23" s="26"/>
      <c r="J23" s="4">
        <v>88</v>
      </c>
      <c r="K23" s="4">
        <v>80</v>
      </c>
      <c r="L23" s="4">
        <v>97</v>
      </c>
      <c r="M23" s="4"/>
      <c r="N23" s="4"/>
      <c r="O23" s="4"/>
      <c r="P23" s="4"/>
      <c r="Q23" s="9"/>
    </row>
    <row r="24" spans="2:17" x14ac:dyDescent="0.25">
      <c r="B24" s="6">
        <f t="shared" si="0"/>
        <v>16</v>
      </c>
      <c r="C24" s="15" t="s">
        <v>141</v>
      </c>
      <c r="D24" s="26" t="s">
        <v>139</v>
      </c>
      <c r="E24" s="26"/>
      <c r="F24" s="26"/>
      <c r="G24" s="26"/>
      <c r="H24" s="26"/>
      <c r="I24" s="26"/>
      <c r="J24" s="4">
        <v>100</v>
      </c>
      <c r="K24" s="4">
        <v>98</v>
      </c>
      <c r="L24" s="4">
        <v>80</v>
      </c>
      <c r="M24" s="4"/>
      <c r="N24" s="4"/>
      <c r="O24" s="4"/>
      <c r="P24" s="4"/>
      <c r="Q24" s="9"/>
    </row>
    <row r="25" spans="2:17" x14ac:dyDescent="0.25">
      <c r="B25" s="6">
        <f t="shared" si="0"/>
        <v>17</v>
      </c>
      <c r="C25" s="15" t="s">
        <v>142</v>
      </c>
      <c r="D25" s="26" t="s">
        <v>140</v>
      </c>
      <c r="E25" s="26"/>
      <c r="F25" s="26"/>
      <c r="G25" s="26"/>
      <c r="H25" s="26"/>
      <c r="I25" s="26"/>
      <c r="J25" s="4">
        <v>100</v>
      </c>
      <c r="K25" s="4">
        <v>98</v>
      </c>
      <c r="L25" s="4">
        <v>95</v>
      </c>
      <c r="M25" s="4"/>
      <c r="N25" s="4"/>
      <c r="O25" s="4"/>
      <c r="P25" s="4"/>
      <c r="Q25" s="9"/>
    </row>
    <row r="26" spans="2:17" x14ac:dyDescent="0.25">
      <c r="B26" s="6">
        <f t="shared" si="0"/>
        <v>18</v>
      </c>
      <c r="C26" s="15" t="s">
        <v>143</v>
      </c>
      <c r="D26" s="26" t="s">
        <v>145</v>
      </c>
      <c r="E26" s="26"/>
      <c r="F26" s="26"/>
      <c r="G26" s="26"/>
      <c r="H26" s="26"/>
      <c r="I26" s="26"/>
      <c r="J26" s="4">
        <v>96</v>
      </c>
      <c r="K26" s="4">
        <v>98</v>
      </c>
      <c r="L26" s="4">
        <v>100</v>
      </c>
      <c r="M26" s="4"/>
      <c r="N26" s="4"/>
      <c r="O26" s="4"/>
      <c r="P26" s="4"/>
      <c r="Q26" s="9"/>
    </row>
    <row r="27" spans="2:17" x14ac:dyDescent="0.25">
      <c r="B27" s="6">
        <f t="shared" si="0"/>
        <v>19</v>
      </c>
      <c r="C27" s="15" t="s">
        <v>144</v>
      </c>
      <c r="D27" s="26" t="s">
        <v>146</v>
      </c>
      <c r="E27" s="26"/>
      <c r="F27" s="26"/>
      <c r="G27" s="26"/>
      <c r="H27" s="26"/>
      <c r="I27" s="26"/>
      <c r="J27" s="4">
        <v>100</v>
      </c>
      <c r="K27" s="4">
        <v>98</v>
      </c>
      <c r="L27" s="4">
        <v>98</v>
      </c>
      <c r="M27" s="4"/>
      <c r="N27" s="4"/>
      <c r="O27" s="4"/>
      <c r="P27" s="4"/>
      <c r="Q27" s="9"/>
    </row>
    <row r="28" spans="2:17" x14ac:dyDescent="0.25">
      <c r="B28" s="6">
        <v>20</v>
      </c>
      <c r="C28" s="15" t="s">
        <v>151</v>
      </c>
      <c r="D28" s="26" t="s">
        <v>147</v>
      </c>
      <c r="E28" s="26"/>
      <c r="F28" s="26"/>
      <c r="G28" s="26"/>
      <c r="H28" s="26"/>
      <c r="I28" s="26"/>
      <c r="J28" s="4">
        <v>96</v>
      </c>
      <c r="K28" s="25" t="s">
        <v>262</v>
      </c>
      <c r="L28" s="4">
        <v>79</v>
      </c>
      <c r="M28" s="4"/>
      <c r="N28" s="4"/>
      <c r="O28" s="4"/>
      <c r="P28" s="4"/>
      <c r="Q28" s="9"/>
    </row>
    <row r="29" spans="2:17" x14ac:dyDescent="0.25">
      <c r="B29" s="6">
        <v>21</v>
      </c>
      <c r="C29" s="15" t="s">
        <v>155</v>
      </c>
      <c r="D29" s="26" t="s">
        <v>148</v>
      </c>
      <c r="E29" s="26"/>
      <c r="F29" s="26"/>
      <c r="G29" s="26"/>
      <c r="H29" s="26"/>
      <c r="I29" s="26"/>
      <c r="J29" s="25" t="s">
        <v>262</v>
      </c>
      <c r="K29" s="25" t="s">
        <v>262</v>
      </c>
      <c r="L29" s="25" t="s">
        <v>262</v>
      </c>
      <c r="M29" s="4"/>
      <c r="N29" s="4"/>
      <c r="O29" s="4"/>
      <c r="P29" s="4"/>
      <c r="Q29" s="9"/>
    </row>
    <row r="30" spans="2:17" x14ac:dyDescent="0.25">
      <c r="B30" s="6">
        <v>22</v>
      </c>
      <c r="C30" s="15" t="s">
        <v>156</v>
      </c>
      <c r="D30" s="26" t="s">
        <v>149</v>
      </c>
      <c r="E30" s="26"/>
      <c r="F30" s="26"/>
      <c r="G30" s="26"/>
      <c r="H30" s="26"/>
      <c r="I30" s="26"/>
      <c r="J30" s="4">
        <v>85</v>
      </c>
      <c r="K30" s="4">
        <v>100</v>
      </c>
      <c r="L30" s="4">
        <v>100</v>
      </c>
      <c r="M30" s="4"/>
      <c r="N30" s="4"/>
      <c r="O30" s="4"/>
      <c r="P30" s="4"/>
      <c r="Q30" s="9"/>
    </row>
    <row r="31" spans="2:17" x14ac:dyDescent="0.25">
      <c r="B31" s="6">
        <f t="shared" si="0"/>
        <v>23</v>
      </c>
      <c r="C31" s="15" t="s">
        <v>157</v>
      </c>
      <c r="D31" s="26" t="s">
        <v>150</v>
      </c>
      <c r="E31" s="26"/>
      <c r="F31" s="26"/>
      <c r="G31" s="26"/>
      <c r="H31" s="26"/>
      <c r="I31" s="26"/>
      <c r="J31" s="4">
        <v>92</v>
      </c>
      <c r="K31" s="4">
        <v>100</v>
      </c>
      <c r="L31" s="4">
        <v>93</v>
      </c>
      <c r="M31" s="4"/>
      <c r="N31" s="4"/>
      <c r="O31" s="4"/>
      <c r="P31" s="4"/>
      <c r="Q31" s="9"/>
    </row>
    <row r="32" spans="2:17" x14ac:dyDescent="0.25">
      <c r="B32" s="6">
        <v>24</v>
      </c>
      <c r="C32" s="15" t="s">
        <v>158</v>
      </c>
      <c r="D32" s="26" t="s">
        <v>152</v>
      </c>
      <c r="E32" s="26"/>
      <c r="F32" s="26"/>
      <c r="G32" s="26"/>
      <c r="H32" s="26"/>
      <c r="I32" s="26"/>
      <c r="J32" s="4">
        <v>100</v>
      </c>
      <c r="K32" s="4">
        <v>100</v>
      </c>
      <c r="L32" s="4">
        <v>100</v>
      </c>
      <c r="M32" s="4"/>
      <c r="N32" s="4"/>
      <c r="O32" s="4"/>
      <c r="P32" s="4"/>
      <c r="Q32" s="9"/>
    </row>
    <row r="33" spans="2:17" x14ac:dyDescent="0.25">
      <c r="B33" s="6">
        <v>25</v>
      </c>
      <c r="C33" s="15" t="s">
        <v>159</v>
      </c>
      <c r="D33" s="26" t="s">
        <v>153</v>
      </c>
      <c r="E33" s="26"/>
      <c r="F33" s="26"/>
      <c r="G33" s="26"/>
      <c r="H33" s="26"/>
      <c r="I33" s="26"/>
      <c r="J33" s="4">
        <v>92</v>
      </c>
      <c r="K33" s="4">
        <v>98</v>
      </c>
      <c r="L33" s="4">
        <v>99</v>
      </c>
      <c r="M33" s="4"/>
      <c r="N33" s="4"/>
      <c r="O33" s="4"/>
      <c r="P33" s="4"/>
      <c r="Q33" s="9"/>
    </row>
    <row r="34" spans="2:17" x14ac:dyDescent="0.25">
      <c r="B34" s="6">
        <v>26</v>
      </c>
      <c r="C34" s="15" t="s">
        <v>160</v>
      </c>
      <c r="D34" s="26" t="s">
        <v>154</v>
      </c>
      <c r="E34" s="26"/>
      <c r="F34" s="26"/>
      <c r="G34" s="26"/>
      <c r="H34" s="26"/>
      <c r="I34" s="26"/>
      <c r="J34" s="4">
        <v>96</v>
      </c>
      <c r="K34" s="4">
        <v>98</v>
      </c>
      <c r="L34" s="4">
        <v>99</v>
      </c>
      <c r="M34" s="4"/>
      <c r="N34" s="4"/>
      <c r="O34" s="4"/>
      <c r="P34" s="4"/>
      <c r="Q34" s="9"/>
    </row>
    <row r="35" spans="2:17" x14ac:dyDescent="0.25">
      <c r="B35" s="6"/>
      <c r="C35" s="6"/>
      <c r="D35" s="35"/>
      <c r="E35" s="35"/>
      <c r="F35" s="35"/>
      <c r="G35" s="35"/>
      <c r="H35" s="35"/>
      <c r="I35" s="35"/>
      <c r="J35" s="4"/>
      <c r="K35" s="4">
        <f>SUM(K9:K34)/26</f>
        <v>85.07692307692308</v>
      </c>
      <c r="L35" s="4">
        <f>SUM(L9:L34)/26</f>
        <v>85.538461538461533</v>
      </c>
      <c r="M35" s="4"/>
      <c r="N35" s="4"/>
      <c r="O35" s="4"/>
      <c r="P35" s="4"/>
      <c r="Q35" s="9"/>
    </row>
    <row r="36" spans="2:17" x14ac:dyDescent="0.25">
      <c r="B36" s="6"/>
      <c r="C36" s="3"/>
      <c r="D36" s="36"/>
      <c r="E36" s="37"/>
      <c r="F36" s="37"/>
      <c r="G36" s="37"/>
      <c r="H36" s="37"/>
      <c r="I36" s="38"/>
      <c r="J36" s="3"/>
      <c r="K36" s="3"/>
      <c r="L36" s="3"/>
      <c r="M36" s="3"/>
      <c r="N36" s="3"/>
      <c r="O36" s="3"/>
      <c r="P36" s="3"/>
      <c r="Q36" s="9">
        <f t="shared" ref="Q36" si="1">SUM(J36:P36)/7</f>
        <v>0</v>
      </c>
    </row>
    <row r="37" spans="2:17" x14ac:dyDescent="0.25">
      <c r="C37" s="32"/>
      <c r="D37" s="32"/>
      <c r="E37" s="1"/>
      <c r="H37" s="39" t="s">
        <v>19</v>
      </c>
      <c r="I37" s="39"/>
      <c r="J37" s="10">
        <v>25</v>
      </c>
      <c r="K37" s="10">
        <v>23</v>
      </c>
      <c r="L37" s="10">
        <v>24</v>
      </c>
      <c r="M37" s="10">
        <f t="shared" ref="M37:P37" si="2">COUNTIF(M9:M36,"&gt;=70")</f>
        <v>0</v>
      </c>
      <c r="N37" s="10">
        <f t="shared" si="2"/>
        <v>0</v>
      </c>
      <c r="O37" s="10">
        <f t="shared" si="2"/>
        <v>0</v>
      </c>
      <c r="P37" s="10">
        <f t="shared" si="2"/>
        <v>0</v>
      </c>
      <c r="Q37" s="14">
        <f>COUNTIF(Q9:Q35,"&gt;=70")</f>
        <v>0</v>
      </c>
    </row>
    <row r="38" spans="2:17" x14ac:dyDescent="0.25">
      <c r="C38" s="32"/>
      <c r="D38" s="32"/>
      <c r="E38" s="7"/>
      <c r="H38" s="40" t="s">
        <v>20</v>
      </c>
      <c r="I38" s="40"/>
      <c r="J38" s="11">
        <v>1</v>
      </c>
      <c r="K38" s="11">
        <v>3</v>
      </c>
      <c r="L38" s="11">
        <v>2</v>
      </c>
      <c r="M38" s="11">
        <f t="shared" ref="M38:Q38" si="3">COUNTIF(M9:M36,"&lt;70")</f>
        <v>0</v>
      </c>
      <c r="N38" s="11">
        <f t="shared" si="3"/>
        <v>0</v>
      </c>
      <c r="O38" s="11">
        <f t="shared" si="3"/>
        <v>0</v>
      </c>
      <c r="P38" s="11">
        <f t="shared" si="3"/>
        <v>0</v>
      </c>
      <c r="Q38" s="11">
        <f t="shared" si="3"/>
        <v>1</v>
      </c>
    </row>
    <row r="39" spans="2:17" x14ac:dyDescent="0.25">
      <c r="C39" s="32"/>
      <c r="D39" s="32"/>
      <c r="E39" s="32"/>
      <c r="H39" s="40" t="s">
        <v>21</v>
      </c>
      <c r="I39" s="40"/>
      <c r="J39" s="11">
        <v>26</v>
      </c>
      <c r="K39" s="11">
        <v>26</v>
      </c>
      <c r="L39" s="11">
        <v>26</v>
      </c>
      <c r="M39" s="11">
        <f t="shared" ref="M39:Q39" si="4">COUNT(M9:M36)</f>
        <v>0</v>
      </c>
      <c r="N39" s="11">
        <f t="shared" si="4"/>
        <v>0</v>
      </c>
      <c r="O39" s="11">
        <f t="shared" si="4"/>
        <v>0</v>
      </c>
      <c r="P39" s="11">
        <f t="shared" si="4"/>
        <v>0</v>
      </c>
      <c r="Q39" s="11">
        <f t="shared" si="4"/>
        <v>1</v>
      </c>
    </row>
    <row r="40" spans="2:17" x14ac:dyDescent="0.25">
      <c r="C40" s="32"/>
      <c r="D40" s="32"/>
      <c r="E40" s="1"/>
      <c r="H40" s="43" t="s">
        <v>16</v>
      </c>
      <c r="I40" s="43"/>
      <c r="J40" s="12">
        <v>0.96</v>
      </c>
      <c r="K40" s="12">
        <v>0.88</v>
      </c>
      <c r="L40" s="13">
        <f t="shared" ref="L40:Q40" si="5">L37/L39</f>
        <v>0.92307692307692313</v>
      </c>
      <c r="M40" s="13" t="e">
        <f t="shared" si="5"/>
        <v>#DIV/0!</v>
      </c>
      <c r="N40" s="13" t="e">
        <f t="shared" si="5"/>
        <v>#DIV/0!</v>
      </c>
      <c r="O40" s="13" t="e">
        <f t="shared" si="5"/>
        <v>#DIV/0!</v>
      </c>
      <c r="P40" s="13" t="e">
        <f t="shared" si="5"/>
        <v>#DIV/0!</v>
      </c>
      <c r="Q40" s="13">
        <f t="shared" si="5"/>
        <v>0</v>
      </c>
    </row>
    <row r="41" spans="2:17" x14ac:dyDescent="0.25">
      <c r="C41" s="32"/>
      <c r="D41" s="32"/>
      <c r="E41" s="1"/>
      <c r="H41" s="43" t="s">
        <v>17</v>
      </c>
      <c r="I41" s="43"/>
      <c r="J41" s="12">
        <v>0.04</v>
      </c>
      <c r="K41" s="12"/>
      <c r="L41" s="13">
        <f t="shared" ref="L41:Q41" si="6">L38/L39</f>
        <v>7.6923076923076927E-2</v>
      </c>
      <c r="M41" s="13" t="e">
        <f t="shared" si="6"/>
        <v>#DIV/0!</v>
      </c>
      <c r="N41" s="13" t="e">
        <f t="shared" si="6"/>
        <v>#DIV/0!</v>
      </c>
      <c r="O41" s="13" t="e">
        <f t="shared" si="6"/>
        <v>#DIV/0!</v>
      </c>
      <c r="P41" s="13" t="e">
        <f t="shared" si="6"/>
        <v>#DIV/0!</v>
      </c>
      <c r="Q41" s="13">
        <f t="shared" si="6"/>
        <v>1</v>
      </c>
    </row>
    <row r="42" spans="2:17" x14ac:dyDescent="0.25">
      <c r="C42" s="32"/>
      <c r="D42" s="32"/>
      <c r="E42" s="7"/>
    </row>
    <row r="43" spans="2:17" x14ac:dyDescent="0.25">
      <c r="C43" s="1"/>
      <c r="D43" s="1"/>
      <c r="E43" s="7"/>
    </row>
    <row r="44" spans="2:17" x14ac:dyDescent="0.25">
      <c r="J44" s="41" t="s">
        <v>108</v>
      </c>
      <c r="K44" s="41"/>
      <c r="L44" s="41"/>
      <c r="M44" s="41"/>
      <c r="N44" s="41"/>
      <c r="O44" s="41"/>
      <c r="P44" s="41"/>
    </row>
    <row r="45" spans="2:17" x14ac:dyDescent="0.25">
      <c r="J45" s="42" t="s">
        <v>18</v>
      </c>
      <c r="K45" s="42"/>
      <c r="L45" s="42"/>
      <c r="M45" s="42"/>
      <c r="N45" s="42"/>
      <c r="O45" s="42"/>
      <c r="P45" s="42"/>
    </row>
  </sheetData>
  <mergeCells count="50">
    <mergeCell ref="C42:D42"/>
    <mergeCell ref="J44:P44"/>
    <mergeCell ref="J45:P45"/>
    <mergeCell ref="C39:E39"/>
    <mergeCell ref="H39:I39"/>
    <mergeCell ref="C40:D40"/>
    <mergeCell ref="H40:I40"/>
    <mergeCell ref="C41:D41"/>
    <mergeCell ref="H41:I41"/>
    <mergeCell ref="D36:I36"/>
    <mergeCell ref="C37:D37"/>
    <mergeCell ref="H37:I37"/>
    <mergeCell ref="C38:D38"/>
    <mergeCell ref="H38:I38"/>
    <mergeCell ref="D26:I26"/>
    <mergeCell ref="D30:I30"/>
    <mergeCell ref="D31:I31"/>
    <mergeCell ref="D35:I35"/>
    <mergeCell ref="D27:I27"/>
    <mergeCell ref="D28:I28"/>
    <mergeCell ref="D29:I29"/>
    <mergeCell ref="D32:I32"/>
    <mergeCell ref="D33:I33"/>
    <mergeCell ref="D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505 B MEZCLA DE MKT</vt:lpstr>
      <vt:lpstr>505 C MEZCLA DE MKT</vt:lpstr>
      <vt:lpstr>DISEÑO DE PRODUCTOS</vt:lpstr>
      <vt:lpstr>TGA</vt:lpstr>
      <vt:lpstr>FUNCIÓN ADMVA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PATRICIA ELIZABETH DAVID MIROS</cp:lastModifiedBy>
  <cp:lastPrinted>2023-11-30T19:57:49Z</cp:lastPrinted>
  <dcterms:created xsi:type="dcterms:W3CDTF">2023-03-14T19:16:59Z</dcterms:created>
  <dcterms:modified xsi:type="dcterms:W3CDTF">2023-11-30T21:52:04Z</dcterms:modified>
</cp:coreProperties>
</file>