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"/>
    </mc:Choice>
  </mc:AlternateContent>
  <xr:revisionPtr revIDLastSave="0" documentId="13_ncr:1_{1D655C76-57EC-4E10-9DA8-770D757ADAE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3" l="1"/>
  <c r="A23" i="3"/>
  <c r="H17" i="3"/>
  <c r="D17" i="3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E28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J27" i="4"/>
  <c r="I27" i="4"/>
  <c r="H27" i="4"/>
  <c r="E27" i="4"/>
  <c r="D27" i="4"/>
  <c r="C27" i="4"/>
  <c r="A27" i="4"/>
  <c r="L26" i="4"/>
  <c r="J26" i="4"/>
  <c r="I26" i="4"/>
  <c r="H26" i="4"/>
  <c r="E26" i="4"/>
  <c r="D26" i="4"/>
  <c r="C26" i="4"/>
  <c r="A26" i="4"/>
  <c r="L25" i="4"/>
  <c r="J25" i="4"/>
  <c r="I25" i="4"/>
  <c r="H25" i="4"/>
  <c r="E25" i="4"/>
  <c r="D25" i="4"/>
  <c r="C25" i="4"/>
  <c r="A25" i="4"/>
  <c r="L24" i="4"/>
  <c r="J24" i="4"/>
  <c r="I24" i="4"/>
  <c r="H24" i="4"/>
  <c r="E24" i="4"/>
  <c r="D24" i="4"/>
  <c r="C24" i="4"/>
  <c r="A24" i="4"/>
  <c r="L23" i="4"/>
  <c r="J23" i="4"/>
  <c r="I23" i="4"/>
  <c r="H23" i="4"/>
  <c r="E23" i="4"/>
  <c r="D23" i="4"/>
  <c r="C23" i="4"/>
  <c r="A23" i="4"/>
  <c r="L22" i="4"/>
  <c r="J22" i="4"/>
  <c r="I22" i="4"/>
  <c r="H22" i="4"/>
  <c r="E22" i="4"/>
  <c r="D22" i="4"/>
  <c r="C22" i="4"/>
  <c r="A22" i="4"/>
  <c r="L21" i="4"/>
  <c r="J21" i="4"/>
  <c r="I21" i="4"/>
  <c r="H21" i="4"/>
  <c r="E21" i="4"/>
  <c r="D21" i="4"/>
  <c r="C21" i="4"/>
  <c r="A21" i="4"/>
  <c r="L20" i="4"/>
  <c r="H20" i="4"/>
  <c r="E20" i="4"/>
  <c r="I20" i="4" s="1"/>
  <c r="J20" i="4" s="1"/>
  <c r="D20" i="4"/>
  <c r="C20" i="4"/>
  <c r="A20" i="4"/>
  <c r="L19" i="4"/>
  <c r="H19" i="4"/>
  <c r="E19" i="4"/>
  <c r="I19" i="4" s="1"/>
  <c r="J19" i="4" s="1"/>
  <c r="D19" i="4"/>
  <c r="C19" i="4"/>
  <c r="A19" i="4"/>
  <c r="L18" i="4"/>
  <c r="H18" i="4"/>
  <c r="E18" i="4"/>
  <c r="I18" i="4" s="1"/>
  <c r="J18" i="4" s="1"/>
  <c r="D18" i="4"/>
  <c r="C18" i="4"/>
  <c r="A18" i="4"/>
  <c r="L17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L14" i="4"/>
  <c r="H14" i="4"/>
  <c r="E14" i="4"/>
  <c r="I14" i="4" s="1"/>
  <c r="J14" i="4" s="1"/>
  <c r="D14" i="4"/>
  <c r="C14" i="4"/>
  <c r="A14" i="4"/>
  <c r="B10" i="4"/>
  <c r="B37" i="4" s="1"/>
  <c r="L8" i="4"/>
  <c r="H8" i="4"/>
  <c r="E8" i="4"/>
  <c r="N26" i="3"/>
  <c r="M26" i="3"/>
  <c r="K26" i="3"/>
  <c r="G26" i="3"/>
  <c r="F26" i="3"/>
  <c r="E23" i="3"/>
  <c r="H23" i="3" s="1"/>
  <c r="D23" i="3"/>
  <c r="C23" i="3"/>
  <c r="E21" i="3"/>
  <c r="H21" i="3" s="1"/>
  <c r="D21" i="3"/>
  <c r="C21" i="3"/>
  <c r="A21" i="3"/>
  <c r="E19" i="3"/>
  <c r="H19" i="3" s="1"/>
  <c r="D19" i="3"/>
  <c r="C19" i="3"/>
  <c r="A19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N28" i="2"/>
  <c r="M28" i="2"/>
  <c r="K28" i="2"/>
  <c r="G28" i="2"/>
  <c r="F28" i="2"/>
  <c r="I27" i="2"/>
  <c r="E27" i="2"/>
  <c r="D27" i="2"/>
  <c r="C27" i="2"/>
  <c r="A27" i="2"/>
  <c r="I26" i="2"/>
  <c r="E26" i="2"/>
  <c r="D26" i="2"/>
  <c r="C26" i="2"/>
  <c r="A26" i="2"/>
  <c r="I25" i="2"/>
  <c r="E25" i="2"/>
  <c r="D25" i="2"/>
  <c r="C25" i="2"/>
  <c r="A25" i="2"/>
  <c r="I24" i="2"/>
  <c r="E24" i="2"/>
  <c r="D24" i="2"/>
  <c r="C24" i="2"/>
  <c r="A24" i="2"/>
  <c r="I23" i="2"/>
  <c r="E23" i="2"/>
  <c r="D23" i="2"/>
  <c r="C23" i="2"/>
  <c r="A23" i="2"/>
  <c r="I22" i="2"/>
  <c r="E22" i="2"/>
  <c r="D22" i="2"/>
  <c r="C22" i="2"/>
  <c r="A22" i="2"/>
  <c r="I21" i="2"/>
  <c r="E21" i="2"/>
  <c r="D21" i="2"/>
  <c r="C21" i="2"/>
  <c r="A21" i="2"/>
  <c r="I20" i="2"/>
  <c r="E20" i="2"/>
  <c r="D20" i="2"/>
  <c r="C20" i="2"/>
  <c r="A20" i="2"/>
  <c r="I19" i="2"/>
  <c r="E19" i="2"/>
  <c r="D19" i="2"/>
  <c r="C19" i="2"/>
  <c r="A19" i="2"/>
  <c r="E18" i="2"/>
  <c r="I18" i="2" s="1"/>
  <c r="J18" i="2" s="1"/>
  <c r="D18" i="2"/>
  <c r="C18" i="2"/>
  <c r="A18" i="2"/>
  <c r="L17" i="2"/>
  <c r="I17" i="2"/>
  <c r="J17" i="2" s="1"/>
  <c r="E17" i="2"/>
  <c r="H17" i="2" s="1"/>
  <c r="D17" i="2"/>
  <c r="C17" i="2"/>
  <c r="A17" i="2"/>
  <c r="L16" i="2"/>
  <c r="E16" i="2"/>
  <c r="I16" i="2" s="1"/>
  <c r="J16" i="2" s="1"/>
  <c r="D16" i="2"/>
  <c r="C16" i="2"/>
  <c r="A16" i="2"/>
  <c r="E15" i="2"/>
  <c r="L15" i="2" s="1"/>
  <c r="D15" i="2"/>
  <c r="C15" i="2"/>
  <c r="A15" i="2"/>
  <c r="I14" i="2"/>
  <c r="J14" i="2" s="1"/>
  <c r="H14" i="2"/>
  <c r="E14" i="2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I17" i="3" l="1"/>
  <c r="J17" i="3" s="1"/>
  <c r="L17" i="3"/>
  <c r="I21" i="3"/>
  <c r="J21" i="3" s="1"/>
  <c r="I14" i="3"/>
  <c r="J14" i="3" s="1"/>
  <c r="L14" i="3"/>
  <c r="I23" i="3"/>
  <c r="J23" i="3" s="1"/>
  <c r="L25" i="3"/>
  <c r="L21" i="3"/>
  <c r="I19" i="3"/>
  <c r="J19" i="3" s="1"/>
  <c r="L19" i="3"/>
  <c r="H16" i="2"/>
  <c r="H16" i="4"/>
  <c r="L16" i="4"/>
  <c r="H15" i="2"/>
  <c r="L15" i="3"/>
  <c r="I15" i="3"/>
  <c r="J15" i="3" s="1"/>
  <c r="L15" i="4"/>
  <c r="I15" i="2"/>
  <c r="J15" i="2" s="1"/>
  <c r="H15" i="4"/>
  <c r="H17" i="4"/>
  <c r="L18" i="2"/>
  <c r="E28" i="2"/>
  <c r="H28" i="2" s="1"/>
  <c r="L23" i="3"/>
  <c r="E26" i="3"/>
  <c r="I26" i="3" s="1"/>
  <c r="J26" i="3" s="1"/>
  <c r="H18" i="2"/>
  <c r="H28" i="1"/>
  <c r="L14" i="2"/>
  <c r="I28" i="1"/>
  <c r="J28" i="1" s="1"/>
  <c r="E28" i="4"/>
  <c r="I28" i="4" s="1"/>
  <c r="J28" i="4" s="1"/>
  <c r="L28" i="4"/>
  <c r="I28" i="2"/>
  <c r="J28" i="2" s="1"/>
  <c r="I28" i="5"/>
  <c r="J28" i="5" s="1"/>
  <c r="H28" i="5"/>
  <c r="L28" i="5"/>
  <c r="L28" i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5" i="5"/>
  <c r="H26" i="3" l="1"/>
  <c r="L28" i="2"/>
  <c r="L26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<sst xmlns="http://schemas.openxmlformats.org/spreadsheetml/2006/main" count="218" uniqueCount="52">
  <si>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</si>
  <si>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</si>
  <si>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</si>
  <si>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</si>
  <si>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</si>
  <si>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</si>
  <si>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</si>
  <si>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</si>
  <si>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</si>
  <si>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</si>
  <si>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</si>
  <si>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</si>
  <si>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</si>
  <si>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</si>
  <si>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</si>
  <si>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</si>
  <si>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</si>
  <si>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</si>
  <si>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</si>
  <si>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</si>
  <si>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</si>
  <si>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</si>
  <si>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</si>
  <si>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</si>
  <si>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</si>
  <si>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</si>
  <si>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</si>
  <si>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</si>
  <si>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</si>
  <si>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</si>
  <si>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</si>
  <si>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</si>
  <si>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</si>
  <si>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SEPTIEMBRE 2023-ENERO 2024</t>
  </si>
  <si>
    <t>TEORÍA GENERAL DE LA ADMINISTRACIÓN</t>
  </si>
  <si>
    <t>105A</t>
  </si>
  <si>
    <t>DLA</t>
  </si>
  <si>
    <t>FUNCIÓN ADMINISTRATIVA II</t>
  </si>
  <si>
    <t>MEZCLA DE MERCADOTECNIA</t>
  </si>
  <si>
    <t>305A</t>
  </si>
  <si>
    <t>505B</t>
  </si>
  <si>
    <t>505C</t>
  </si>
  <si>
    <t>705A</t>
  </si>
  <si>
    <t>DISEÑO DE PRODUCTOS TURISTICOS ALTERNATIVOS</t>
  </si>
  <si>
    <t>MCA.PATRICIA ELIZABETH DAVID MIROS</t>
  </si>
  <si>
    <t>LC.MANUEL DE JESÚS CANO BUSTAMANTE</t>
  </si>
  <si>
    <t>II</t>
  </si>
  <si>
    <t>S/E</t>
  </si>
  <si>
    <t>305 A</t>
  </si>
  <si>
    <t>III</t>
  </si>
  <si>
    <t>IV</t>
  </si>
  <si>
    <t>M.C.A. PATRICIA ELIZABETH DAVID MIROS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</si>
</sst>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3" zoomScale="136" zoomScaleNormal="136" workbookViewId="0">
      <selection activeCell="G37" sqref="G37:J37"/>
    </sheetView>
  </sheetViews>
  <sheetFormatPr baseColWidth="10" defaultColWidth="14.42578125" defaultRowHeight="15" customHeight="1"/>
  <cols>
    <col min="1" max="1" width="40.42578125" customWidth="1"/>
    <col min="2" max="2" width="4.7109375" customWidth="1"/>
    <col min="3" max="3" width="5.5703125" customWidth="1"/>
    <col min="4" max="4" width="24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8" t="s">
        <v>5</v>
      </c>
      <c r="C8" s="27"/>
      <c r="D8" s="6" t="s">
        <v>6</v>
      </c>
      <c r="E8" s="7">
        <v>5</v>
      </c>
      <c r="F8" s="1"/>
      <c r="G8" s="4" t="s">
        <v>7</v>
      </c>
      <c r="H8" s="7">
        <v>4</v>
      </c>
      <c r="I8" s="35" t="s">
        <v>8</v>
      </c>
      <c r="J8" s="23"/>
      <c r="K8" s="23"/>
      <c r="L8" s="28" t="s">
        <v>33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6" t="s">
        <v>44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34</v>
      </c>
      <c r="B14" s="11" t="s">
        <v>22</v>
      </c>
      <c r="C14" s="11" t="s">
        <v>35</v>
      </c>
      <c r="D14" s="11" t="s">
        <v>36</v>
      </c>
      <c r="E14" s="11">
        <v>18</v>
      </c>
      <c r="F14" s="11">
        <v>18</v>
      </c>
      <c r="G14" s="11"/>
      <c r="H14" s="12">
        <f t="shared" ref="H14:H18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0.91</v>
      </c>
      <c r="N14" s="13">
        <v>0.61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37</v>
      </c>
      <c r="B15" s="11" t="s">
        <v>22</v>
      </c>
      <c r="C15" s="11" t="s">
        <v>39</v>
      </c>
      <c r="D15" s="11" t="s">
        <v>36</v>
      </c>
      <c r="E15" s="11">
        <v>26</v>
      </c>
      <c r="F15" s="11">
        <v>25</v>
      </c>
      <c r="G15" s="11"/>
      <c r="H15" s="12">
        <f t="shared" si="0"/>
        <v>0.96153846153846156</v>
      </c>
      <c r="I15" s="11">
        <f t="shared" si="1"/>
        <v>1</v>
      </c>
      <c r="J15" s="12">
        <f t="shared" si="2"/>
        <v>3.8461538461538464E-2</v>
      </c>
      <c r="K15" s="11"/>
      <c r="L15" s="12">
        <f t="shared" si="3"/>
        <v>0</v>
      </c>
      <c r="M15" s="12">
        <v>0.89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38</v>
      </c>
      <c r="B16" s="11" t="s">
        <v>22</v>
      </c>
      <c r="C16" s="11" t="s">
        <v>40</v>
      </c>
      <c r="D16" s="11" t="s">
        <v>36</v>
      </c>
      <c r="E16" s="11">
        <v>14</v>
      </c>
      <c r="F16" s="11">
        <v>14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12">
        <v>0.98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38</v>
      </c>
      <c r="B17" s="11" t="s">
        <v>22</v>
      </c>
      <c r="C17" s="11" t="s">
        <v>41</v>
      </c>
      <c r="D17" s="11" t="s">
        <v>36</v>
      </c>
      <c r="E17" s="11">
        <v>20</v>
      </c>
      <c r="F17" s="11">
        <v>18</v>
      </c>
      <c r="G17" s="11"/>
      <c r="H17" s="12">
        <f t="shared" si="0"/>
        <v>0.9</v>
      </c>
      <c r="I17" s="11">
        <f t="shared" si="1"/>
        <v>2</v>
      </c>
      <c r="J17" s="12">
        <f t="shared" si="2"/>
        <v>0.1</v>
      </c>
      <c r="K17" s="11"/>
      <c r="L17" s="12">
        <f t="shared" si="3"/>
        <v>0</v>
      </c>
      <c r="M17" s="12">
        <v>0.85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>
      <c r="A18" s="10" t="s">
        <v>43</v>
      </c>
      <c r="B18" s="11" t="s">
        <v>22</v>
      </c>
      <c r="C18" s="11" t="s">
        <v>42</v>
      </c>
      <c r="D18" s="11" t="s">
        <v>36</v>
      </c>
      <c r="E18" s="11"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0.94</v>
      </c>
      <c r="N18" s="13">
        <v>0.67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108</v>
      </c>
      <c r="G28" s="16">
        <f t="shared" si="4"/>
        <v>0</v>
      </c>
      <c r="H28" s="17">
        <f>SUM(F28:G28)/E28</f>
        <v>0.97297297297297303</v>
      </c>
      <c r="I28" s="16">
        <f t="shared" si="1"/>
        <v>3</v>
      </c>
      <c r="J28" s="17">
        <f t="shared" si="2"/>
        <v>2.7027027027027029E-2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0.91400000000000003</v>
      </c>
      <c r="N28" s="18">
        <f t="shared" si="5"/>
        <v>0.71799999999999997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30</v>
      </c>
      <c r="B35" s="23"/>
      <c r="C35" s="8"/>
      <c r="D35" s="1"/>
      <c r="E35" s="47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>
      <c r="A37" s="1"/>
      <c r="B37" s="41" t="str">
        <f>B10</f>
        <v>MCA.PATRICIA ELIZABETH DAVID MIROS</v>
      </c>
      <c r="C37" s="42"/>
      <c r="D37" s="42"/>
      <c r="E37" s="20"/>
      <c r="F37" s="20"/>
      <c r="G37" s="43" t="s">
        <v>45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" zoomScale="124" zoomScaleNormal="124" workbookViewId="0">
      <selection activeCell="A16" sqref="A16"/>
    </sheetView>
  </sheetViews>
  <sheetFormatPr baseColWidth="10" defaultColWidth="14.42578125" defaultRowHeight="15" customHeight="1"/>
  <cols>
    <col min="1" max="1" width="41.8554687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8">
        <v>2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SEPTIEMBRE 2023-ENERO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 t="s">
        <v>47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18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 t="s">
        <v>47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 t="s">
        <v>47</v>
      </c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 t="s">
        <v>47</v>
      </c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3.25" customHeight="1">
      <c r="A18" s="11" t="str">
        <f>'1'!A18</f>
        <v>DISEÑO DE PRODUCTOS TURISTICOS ALTERNATIVOS</v>
      </c>
      <c r="B18" s="11" t="s">
        <v>46</v>
      </c>
      <c r="C18" s="11" t="str">
        <f>'1'!C18</f>
        <v>705A</v>
      </c>
      <c r="D18" s="11" t="str">
        <f>'1'!D18</f>
        <v>DLA</v>
      </c>
      <c r="E18" s="11">
        <f>'1'!E18</f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</v>
      </c>
      <c r="N18" s="13">
        <v>0.66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33</v>
      </c>
      <c r="G28" s="16">
        <f t="shared" si="4"/>
        <v>0</v>
      </c>
      <c r="H28" s="17">
        <f>SUM(F28:G28)/E28</f>
        <v>0.29729729729729731</v>
      </c>
      <c r="I28" s="16">
        <f t="shared" si="1"/>
        <v>78</v>
      </c>
      <c r="J28" s="17">
        <f t="shared" si="2"/>
        <v>0.70270270270270274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</v>
      </c>
      <c r="N28" s="18">
        <f t="shared" si="5"/>
        <v>0.66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30</v>
      </c>
      <c r="B35" s="23"/>
      <c r="C35" s="8"/>
      <c r="D35" s="1"/>
      <c r="E35" s="47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MCA.PATRICIA ELIZABETH DAVID MIROS</v>
      </c>
      <c r="C37" s="42"/>
      <c r="D37" s="42"/>
      <c r="E37" s="20"/>
      <c r="F37" s="20"/>
      <c r="G37" s="43" t="s">
        <v>45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tabSelected="1" topLeftCell="A9" zoomScaleNormal="100" workbookViewId="0">
      <selection activeCell="O22" sqref="O22"/>
    </sheetView>
  </sheetViews>
  <sheetFormatPr baseColWidth="10" defaultColWidth="14.42578125" defaultRowHeight="15" customHeight="1"/>
  <cols>
    <col min="1" max="1" width="40.85546875" customWidth="1"/>
    <col min="2" max="2" width="4.7109375" customWidth="1"/>
    <col min="3" max="3" width="6.140625" customWidth="1"/>
    <col min="4" max="4" width="10.7109375" customWidth="1"/>
    <col min="5" max="5" width="9.42578125" customWidth="1"/>
    <col min="6" max="6" width="7.5703125" customWidth="1"/>
    <col min="7" max="7" width="6.85546875" customWidth="1"/>
    <col min="8" max="12" width="7.5703125" customWidth="1"/>
    <col min="13" max="26" width="11.42578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48"/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8">
        <v>3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SEPTIEMBRE 2023-ENERO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 t="s">
        <v>46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>
        <v>18</v>
      </c>
      <c r="G14" s="11"/>
      <c r="H14" s="12">
        <f t="shared" ref="H14:H23" si="0">F14/E14</f>
        <v>1</v>
      </c>
      <c r="I14" s="11">
        <f t="shared" ref="I14:I26" si="1">(E14-SUM(F14:G14))-K14</f>
        <v>0</v>
      </c>
      <c r="J14" s="12">
        <f t="shared" ref="J14:J26" si="2">I14/E14</f>
        <v>0</v>
      </c>
      <c r="K14" s="11"/>
      <c r="L14" s="12">
        <f t="shared" ref="L14:L26" si="3">K14/E14</f>
        <v>0</v>
      </c>
      <c r="M14" s="12">
        <v>0.92</v>
      </c>
      <c r="N14" s="13">
        <v>0.71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 t="s">
        <v>46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>
        <v>23</v>
      </c>
      <c r="G15" s="11"/>
      <c r="H15" s="12">
        <f t="shared" si="0"/>
        <v>0.88461538461538458</v>
      </c>
      <c r="I15" s="11">
        <f t="shared" si="1"/>
        <v>3</v>
      </c>
      <c r="J15" s="12">
        <f t="shared" si="2"/>
        <v>0.11538461538461539</v>
      </c>
      <c r="K15" s="11"/>
      <c r="L15" s="12">
        <f t="shared" si="3"/>
        <v>0</v>
      </c>
      <c r="M15" s="12">
        <v>0.85</v>
      </c>
      <c r="N15" s="13">
        <v>0.81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">
        <v>37</v>
      </c>
      <c r="B16" s="11" t="s">
        <v>49</v>
      </c>
      <c r="C16" s="11" t="s">
        <v>48</v>
      </c>
      <c r="D16" s="11" t="s">
        <v>36</v>
      </c>
      <c r="E16" s="11">
        <v>26</v>
      </c>
      <c r="F16" s="11">
        <v>24</v>
      </c>
      <c r="G16" s="11"/>
      <c r="H16" s="12">
        <v>0.92</v>
      </c>
      <c r="I16" s="11">
        <v>2</v>
      </c>
      <c r="J16" s="12">
        <v>0.08</v>
      </c>
      <c r="K16" s="11"/>
      <c r="L16" s="12">
        <v>0</v>
      </c>
      <c r="M16" s="12">
        <v>0.86</v>
      </c>
      <c r="N16" s="13">
        <v>0.65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38</v>
      </c>
      <c r="B17" s="11" t="s">
        <v>46</v>
      </c>
      <c r="C17" s="11" t="s">
        <v>40</v>
      </c>
      <c r="D17" s="11" t="str">
        <f>'1'!D15</f>
        <v>DLA</v>
      </c>
      <c r="E17" s="11">
        <v>14</v>
      </c>
      <c r="F17" s="11">
        <v>14</v>
      </c>
      <c r="G17" s="11"/>
      <c r="H17" s="12">
        <f t="shared" ref="H17" si="4">F17/E17</f>
        <v>1</v>
      </c>
      <c r="I17" s="11">
        <f t="shared" ref="I17" si="5">(E17-SUM(F17:G17))-K17</f>
        <v>0</v>
      </c>
      <c r="J17" s="12">
        <f t="shared" ref="J17" si="6">I17/E17</f>
        <v>0</v>
      </c>
      <c r="K17" s="11"/>
      <c r="L17" s="12">
        <f t="shared" ref="L17" si="7">K17/E17</f>
        <v>0</v>
      </c>
      <c r="M17" s="12">
        <v>0.85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">
        <v>38</v>
      </c>
      <c r="B18" s="11" t="s">
        <v>49</v>
      </c>
      <c r="C18" s="11" t="s">
        <v>40</v>
      </c>
      <c r="D18" s="11" t="s">
        <v>36</v>
      </c>
      <c r="E18" s="11">
        <v>14</v>
      </c>
      <c r="F18" s="11">
        <v>7</v>
      </c>
      <c r="G18" s="11"/>
      <c r="H18" s="12">
        <v>0.5</v>
      </c>
      <c r="I18" s="11">
        <v>7</v>
      </c>
      <c r="J18" s="12">
        <v>0.5</v>
      </c>
      <c r="K18" s="11"/>
      <c r="L18" s="12">
        <v>0</v>
      </c>
      <c r="M18" s="12">
        <v>0.46</v>
      </c>
      <c r="N18" s="13">
        <v>0.5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 t="str">
        <f>'1'!A16</f>
        <v>MEZCLA DE MERCADOTECNIA</v>
      </c>
      <c r="B19" s="11" t="s">
        <v>50</v>
      </c>
      <c r="C19" s="11" t="str">
        <f>'1'!C16</f>
        <v>505B</v>
      </c>
      <c r="D19" s="11" t="str">
        <f>'1'!D16</f>
        <v>DLA</v>
      </c>
      <c r="E19" s="11">
        <f>'1'!E16</f>
        <v>14</v>
      </c>
      <c r="F19" s="11">
        <v>13</v>
      </c>
      <c r="G19" s="11"/>
      <c r="H19" s="12">
        <f t="shared" si="0"/>
        <v>0.9285714285714286</v>
      </c>
      <c r="I19" s="11">
        <f t="shared" si="1"/>
        <v>1</v>
      </c>
      <c r="J19" s="12">
        <f t="shared" si="2"/>
        <v>7.1428571428571425E-2</v>
      </c>
      <c r="K19" s="11"/>
      <c r="L19" s="12">
        <f t="shared" si="3"/>
        <v>0</v>
      </c>
      <c r="M19" s="12">
        <v>0.81</v>
      </c>
      <c r="N19" s="13">
        <v>0.93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 t="str">
        <f>'1'!A17</f>
        <v>MEZCLA DE MERCADOTECNIA</v>
      </c>
      <c r="B20" s="11" t="s">
        <v>46</v>
      </c>
      <c r="C20" s="11" t="s">
        <v>41</v>
      </c>
      <c r="D20" s="11" t="s">
        <v>36</v>
      </c>
      <c r="E20" s="11">
        <v>20</v>
      </c>
      <c r="F20" s="11">
        <v>19</v>
      </c>
      <c r="G20" s="11"/>
      <c r="H20" s="12">
        <v>0.95</v>
      </c>
      <c r="I20" s="11">
        <v>1</v>
      </c>
      <c r="J20" s="12">
        <v>0.05</v>
      </c>
      <c r="K20" s="11"/>
      <c r="L20" s="12">
        <v>0</v>
      </c>
      <c r="M20" s="12">
        <v>0.83</v>
      </c>
      <c r="N20" s="13">
        <v>0.6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 t="str">
        <f>'1'!A17</f>
        <v>MEZCLA DE MERCADOTECNIA</v>
      </c>
      <c r="B21" s="11" t="s">
        <v>49</v>
      </c>
      <c r="C21" s="11" t="str">
        <f>'1'!C17</f>
        <v>505C</v>
      </c>
      <c r="D21" s="11" t="str">
        <f>'1'!D17</f>
        <v>DLA</v>
      </c>
      <c r="E21" s="11">
        <f>'1'!E17</f>
        <v>20</v>
      </c>
      <c r="F21" s="11">
        <v>6</v>
      </c>
      <c r="G21" s="11"/>
      <c r="H21" s="12">
        <f t="shared" si="0"/>
        <v>0.3</v>
      </c>
      <c r="I21" s="11">
        <f t="shared" si="1"/>
        <v>14</v>
      </c>
      <c r="J21" s="12">
        <f t="shared" si="2"/>
        <v>0.7</v>
      </c>
      <c r="K21" s="11"/>
      <c r="L21" s="12">
        <f t="shared" si="3"/>
        <v>0</v>
      </c>
      <c r="M21" s="12">
        <v>0.28000000000000003</v>
      </c>
      <c r="N21" s="13">
        <v>0.3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 t="s">
        <v>38</v>
      </c>
      <c r="B22" s="11" t="s">
        <v>50</v>
      </c>
      <c r="C22" s="11" t="s">
        <v>41</v>
      </c>
      <c r="D22" s="11" t="s">
        <v>36</v>
      </c>
      <c r="E22" s="11">
        <v>20</v>
      </c>
      <c r="F22" s="11">
        <v>14</v>
      </c>
      <c r="G22" s="11"/>
      <c r="H22" s="12">
        <v>0.7</v>
      </c>
      <c r="I22" s="11">
        <v>6</v>
      </c>
      <c r="J22" s="12">
        <v>0.3</v>
      </c>
      <c r="K22" s="11"/>
      <c r="L22" s="12">
        <v>0</v>
      </c>
      <c r="M22" s="12">
        <v>0.61</v>
      </c>
      <c r="N22" s="13">
        <v>0.7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.75" customHeight="1">
      <c r="A23" s="11" t="str">
        <f>'1'!A18</f>
        <v>DISEÑO DE PRODUCTOS TURISTICOS ALTERNATIVOS</v>
      </c>
      <c r="B23" s="21" t="s">
        <v>49</v>
      </c>
      <c r="C23" s="11" t="str">
        <f>'1'!C18</f>
        <v>705A</v>
      </c>
      <c r="D23" s="11" t="str">
        <f>'1'!D18</f>
        <v>DLA</v>
      </c>
      <c r="E23" s="11">
        <f>'1'!E18</f>
        <v>33</v>
      </c>
      <c r="F23" s="11">
        <v>33</v>
      </c>
      <c r="G23" s="11"/>
      <c r="H23" s="12">
        <f t="shared" si="0"/>
        <v>1</v>
      </c>
      <c r="I23" s="11">
        <f t="shared" si="1"/>
        <v>0</v>
      </c>
      <c r="J23" s="12">
        <f t="shared" si="2"/>
        <v>0</v>
      </c>
      <c r="K23" s="11"/>
      <c r="L23" s="12">
        <f t="shared" si="3"/>
        <v>0</v>
      </c>
      <c r="M23" s="12">
        <v>0.99</v>
      </c>
      <c r="N23" s="13">
        <v>0.91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 t="s">
        <v>25</v>
      </c>
      <c r="B26" s="16" t="s">
        <v>26</v>
      </c>
      <c r="C26" s="16" t="s">
        <v>26</v>
      </c>
      <c r="D26" s="16" t="s">
        <v>26</v>
      </c>
      <c r="E26" s="16">
        <f>SUM(E14:E25)</f>
        <v>205</v>
      </c>
      <c r="F26" s="16">
        <f>SUM(F14:F25)</f>
        <v>171</v>
      </c>
      <c r="G26" s="16">
        <f>SUM(G14:G25)</f>
        <v>0</v>
      </c>
      <c r="H26" s="17">
        <f>SUM(F26:G26)/E26</f>
        <v>0.8341463414634146</v>
      </c>
      <c r="I26" s="16">
        <f t="shared" si="1"/>
        <v>34</v>
      </c>
      <c r="J26" s="17">
        <f t="shared" si="2"/>
        <v>0.16585365853658537</v>
      </c>
      <c r="K26" s="16">
        <f>SUM(K14:K25)</f>
        <v>0</v>
      </c>
      <c r="L26" s="17">
        <f t="shared" si="3"/>
        <v>0</v>
      </c>
      <c r="M26" s="16">
        <f>AVERAGE(M14:M25)</f>
        <v>0.74600000000000011</v>
      </c>
      <c r="N26" s="18">
        <f>AVERAGE(N14:N25)</f>
        <v>0.66799999999999993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>
      <c r="A28" s="44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45" t="s">
        <v>28</v>
      </c>
      <c r="C31" s="23"/>
      <c r="D31" s="23"/>
      <c r="E31" s="1"/>
      <c r="F31" s="1"/>
      <c r="G31" s="24" t="s">
        <v>29</v>
      </c>
      <c r="H31" s="23"/>
      <c r="I31" s="23"/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>
      <c r="A32" s="1"/>
      <c r="B32" s="46"/>
      <c r="C32" s="27"/>
      <c r="D32" s="27"/>
      <c r="E32" s="1"/>
      <c r="F32" s="1"/>
      <c r="G32" s="28"/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>
      <c r="A33" s="47" t="s">
        <v>30</v>
      </c>
      <c r="B33" s="23"/>
      <c r="C33" s="8"/>
      <c r="D33" s="1"/>
      <c r="E33" s="47"/>
      <c r="F33" s="23"/>
      <c r="G33" s="23"/>
      <c r="H33" s="2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>
      <c r="A35" s="1"/>
      <c r="B35" s="41" t="s">
        <v>51</v>
      </c>
      <c r="C35" s="42"/>
      <c r="D35" s="42"/>
      <c r="E35" s="20"/>
      <c r="F35" s="20"/>
      <c r="G35" s="41" t="s">
        <v>45</v>
      </c>
      <c r="H35" s="42"/>
      <c r="I35" s="42"/>
      <c r="J35" s="4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48"/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8">
        <v>4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SEPTIEMBRE 2023-ENERO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111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30</v>
      </c>
      <c r="B35" s="23"/>
      <c r="C35" s="8"/>
      <c r="D35" s="1"/>
      <c r="E35" s="47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MCA.PATRICIA ELIZABETH DAVID MIROS</v>
      </c>
      <c r="C37" s="23"/>
      <c r="D37" s="23"/>
      <c r="E37" s="20"/>
      <c r="F37" s="20"/>
      <c r="G37" s="49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48"/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8" t="s">
        <v>31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SEPTIEMBRE 2023-ENERO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93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30</v>
      </c>
      <c r="B35" s="23"/>
      <c r="C35" s="8"/>
      <c r="D35" s="1"/>
      <c r="E35" s="47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MCA.PATRICIA ELIZABETH DAVID MIROS</v>
      </c>
      <c r="C37" s="23"/>
      <c r="D37" s="23"/>
      <c r="E37" s="20"/>
      <c r="F37" s="20"/>
      <c r="G37" s="49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 MIROS</cp:lastModifiedBy>
  <dcterms:modified xsi:type="dcterms:W3CDTF">2023-11-30T22:21:39Z</dcterms:modified>
</cp:coreProperties>
</file>