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IOO\"/>
    </mc:Choice>
  </mc:AlternateContent>
  <xr:revisionPtr revIDLastSave="0" documentId="8_{C2E8A6A1-9587-457A-BEA9-286FD340B7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LUIDOS 511A" sheetId="1" r:id="rId1"/>
    <sheet name="FLUIDOS 511B" sheetId="3" r:id="rId2"/>
    <sheet name="QUÍMICA 111B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5" l="1"/>
  <c r="K37" i="5"/>
  <c r="L39" i="5"/>
  <c r="L38" i="5"/>
  <c r="K39" i="5"/>
  <c r="K38" i="5"/>
  <c r="K47" i="3"/>
  <c r="J46" i="3"/>
  <c r="J45" i="3"/>
  <c r="J48" i="3" s="1"/>
  <c r="J44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8" i="3"/>
  <c r="K32" i="1"/>
  <c r="K31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K30" i="1"/>
  <c r="L30" i="1" s="1"/>
  <c r="K44" i="3"/>
  <c r="L31" i="1"/>
  <c r="L34" i="1" s="1"/>
  <c r="L33" i="1"/>
  <c r="L32" i="1"/>
  <c r="K29" i="1"/>
  <c r="O21" i="5"/>
  <c r="J43" i="3" l="1"/>
  <c r="K43" i="3" s="1"/>
  <c r="J42" i="3"/>
  <c r="K33" i="1"/>
  <c r="K34" i="1" s="1"/>
  <c r="O20" i="5"/>
  <c r="O23" i="5"/>
  <c r="O22" i="5"/>
  <c r="O19" i="5"/>
  <c r="O17" i="5"/>
  <c r="O14" i="5"/>
  <c r="O8" i="5"/>
  <c r="O9" i="5"/>
  <c r="O15" i="5"/>
  <c r="O16" i="5"/>
  <c r="O18" i="5"/>
  <c r="O24" i="5"/>
  <c r="O25" i="5"/>
  <c r="O26" i="5"/>
  <c r="O27" i="5"/>
  <c r="O28" i="5"/>
  <c r="N39" i="5"/>
  <c r="M39" i="5"/>
  <c r="N38" i="5"/>
  <c r="M38" i="5"/>
  <c r="N37" i="5"/>
  <c r="M37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M44" i="3"/>
  <c r="L44" i="3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K40" i="5" l="1"/>
  <c r="L47" i="3"/>
  <c r="M47" i="3"/>
  <c r="M40" i="5"/>
  <c r="L40" i="5"/>
  <c r="L41" i="5"/>
  <c r="O11" i="5"/>
  <c r="O39" i="5" s="1"/>
  <c r="K41" i="5"/>
  <c r="M41" i="5"/>
  <c r="M48" i="3"/>
  <c r="O46" i="3"/>
  <c r="J47" i="3"/>
  <c r="K48" i="3"/>
  <c r="N41" i="5"/>
  <c r="L48" i="3"/>
  <c r="N40" i="5"/>
  <c r="O44" i="3"/>
  <c r="O45" i="3"/>
  <c r="M33" i="1"/>
  <c r="N33" i="1"/>
  <c r="M32" i="1"/>
  <c r="N32" i="1"/>
  <c r="M31" i="1"/>
  <c r="N31" i="1"/>
  <c r="O37" i="5" l="1"/>
  <c r="O40" i="5" s="1"/>
  <c r="O38" i="5"/>
  <c r="O41" i="5" s="1"/>
  <c r="O48" i="3"/>
  <c r="O47" i="3"/>
  <c r="L35" i="1"/>
  <c r="M35" i="1"/>
  <c r="N35" i="1"/>
  <c r="M34" i="1"/>
  <c r="N34" i="1"/>
  <c r="K35" i="1"/>
  <c r="P33" i="1" l="1"/>
  <c r="P32" i="1"/>
  <c r="P35" i="1" s="1"/>
  <c r="P31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P34" i="1" l="1"/>
</calcChain>
</file>

<file path=xl/sharedStrings.xml><?xml version="1.0" encoding="utf-8"?>
<sst xmlns="http://schemas.openxmlformats.org/spreadsheetml/2006/main" count="507" uniqueCount="161">
  <si>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</si>
  <si>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</si>
  <si>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</si>
  <si>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</si>
  <si>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</si>
  <si>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</si>
  <si>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</si>
  <si>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</si>
  <si>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</si>
  <si>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</si>
  <si>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</si>
  <si>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</si>
  <si>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</si>
  <si>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</si>
  <si>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</si>
  <si>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</si>
  <si>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</si>
  <si>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</si>
  <si>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</si>
  <si>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</si>
  <si>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</si>
  <si>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</si>
  <si>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</si>
  <si>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</si>
  <si>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</si>
  <si>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</si>
  <si>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</si>
  <si>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</si>
  <si>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211u0423</t>
  </si>
  <si>
    <t>211u0412</t>
  </si>
  <si>
    <t>211u0414</t>
  </si>
  <si>
    <t>211u0391</t>
  </si>
  <si>
    <t>211u0392</t>
  </si>
  <si>
    <t>221u0822</t>
  </si>
  <si>
    <t>211u0397</t>
  </si>
  <si>
    <t>211u0417</t>
  </si>
  <si>
    <t>211u0395</t>
  </si>
  <si>
    <t>211u0425</t>
  </si>
  <si>
    <t>211u0422</t>
  </si>
  <si>
    <t>211u0567</t>
  </si>
  <si>
    <t>211u0401</t>
  </si>
  <si>
    <t>211u0399</t>
  </si>
  <si>
    <t>211u0625</t>
  </si>
  <si>
    <t>211u0393</t>
  </si>
  <si>
    <t>211u0416</t>
  </si>
  <si>
    <t>211u0027</t>
  </si>
  <si>
    <t>AZAMAR FRANCISCO EDUARDO</t>
  </si>
  <si>
    <t>VENZOR CERDA JORDY DE JESUS</t>
  </si>
  <si>
    <t xml:space="preserve">AZCAÑO VENTURA ARLYN DE JESUS </t>
  </si>
  <si>
    <t xml:space="preserve">BLANCO ZARATE AXEL JAVIER </t>
  </si>
  <si>
    <t xml:space="preserve">CAMPOS MENDOZA PERLA </t>
  </si>
  <si>
    <t xml:space="preserve">CHAGALA JIMENEZ JADE YAEL </t>
  </si>
  <si>
    <t xml:space="preserve"> COBAXIN CAGAL KARLA ILIANA</t>
  </si>
  <si>
    <t xml:space="preserve">COTO COTO BRANDO </t>
  </si>
  <si>
    <t xml:space="preserve">ESCALERA CARDENAS OSVALDO </t>
  </si>
  <si>
    <t xml:space="preserve">GOMEZ OLIVEROS LUIS JAVIER </t>
  </si>
  <si>
    <t xml:space="preserve">PAVA CATEMAXCA ALEJANDRO </t>
  </si>
  <si>
    <t xml:space="preserve">PEREZ VILLEGAS PEDRO AARON </t>
  </si>
  <si>
    <t xml:space="preserve">POLITO ARTIGAS ANGEL ANTONIO </t>
  </si>
  <si>
    <t xml:space="preserve">QUINO CAPORAL VALERIA </t>
  </si>
  <si>
    <t xml:space="preserve">QUINO CORTEZ FERNANDO </t>
  </si>
  <si>
    <t xml:space="preserve"> SIXTEGA BUSTAMANTE JOSE JAVIER</t>
  </si>
  <si>
    <t xml:space="preserve">SOLANA POLITO ADOLFO ANGEL </t>
  </si>
  <si>
    <t xml:space="preserve">TOTO VERGARA JOSE ALFREDO </t>
  </si>
  <si>
    <r>
      <rPr>
        <sz val="12"/>
        <rFont val="Arial MT"/>
        <family val="2"/>
      </rPr>
      <t>221U0822</t>
    </r>
  </si>
  <si>
    <t>EDUARDO AZAMAR FRANCISCO</t>
  </si>
  <si>
    <t>U5</t>
  </si>
  <si>
    <t>511 A</t>
  </si>
  <si>
    <t>SEPTIEMBRE 2023-ENERO 2024</t>
  </si>
  <si>
    <t>ANÁLISIS DE FLUIDOS</t>
  </si>
  <si>
    <t>211u0394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</si>
  <si>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</si>
  <si>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</si>
  <si>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</si>
  <si>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</si>
  <si>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</si>
  <si>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</si>
  <si>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</si>
  <si>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</si>
  <si>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</si>
  <si>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</si>
  <si>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</si>
  <si>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</si>
  <si>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</si>
  <si>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</si>
  <si>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CARMONA COBAXIN GEOVANY</t>
  </si>
  <si>
    <t xml:space="preserve">CASANOVA GONZALES JADEN </t>
  </si>
  <si>
    <t>CHAPOL TOGA GERMAN YAEL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</si>
  <si>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</si>
  <si>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</si>
  <si>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</si>
  <si>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</si>
  <si>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</si>
  <si>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</si>
  <si>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</si>
  <si>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</si>
  <si>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</si>
  <si>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</si>
  <si>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</si>
  <si>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PEREZ DEL ANGEL DAVID UZIEL</t>
  </si>
  <si>
    <t>511 B</t>
  </si>
  <si>
    <t xml:space="preserve">ANALISIS DE FLUIDOS </t>
  </si>
  <si>
    <t>111 B</t>
  </si>
  <si>
    <t>231U0358</t>
  </si>
  <si>
    <t>231U0362</t>
  </si>
  <si>
    <t>231U0363</t>
  </si>
  <si>
    <t>231U0366</t>
  </si>
  <si>
    <t>231U0145</t>
  </si>
  <si>
    <t>231U0367</t>
  </si>
  <si>
    <t>231U0368</t>
  </si>
  <si>
    <t>231U0371</t>
  </si>
  <si>
    <t>231U0372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</si>
  <si>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</si>
  <si>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</si>
  <si>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</si>
  <si>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</si>
  <si>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</si>
  <si>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</si>
  <si>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</si>
  <si>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</si>
  <si>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</si>
  <si>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</si>
  <si>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231U0385</t>
  </si>
  <si>
    <t>231U0386</t>
  </si>
  <si>
    <t>231U0394</t>
  </si>
  <si>
    <t>231U0397</t>
  </si>
  <si>
    <t>231U0398</t>
  </si>
  <si>
    <t>231U0399</t>
  </si>
  <si>
    <t>231U0400</t>
  </si>
  <si>
    <t>231U0401</t>
  </si>
  <si>
    <t>231U0594</t>
  </si>
  <si>
    <t>231U0690</t>
  </si>
  <si>
    <t>ACUA SINTA JOAHAN JAEL</t>
  </si>
  <si>
    <t>CATEMAXCA CARLOS EDGAR GEOVANNI</t>
  </si>
  <si>
    <t>CHAN VAUGHAN KEVIN DE JESUS</t>
  </si>
  <si>
    <t>COBIX QUIALA ADRIAN</t>
  </si>
  <si>
    <t>COMI COYOLT ALAN</t>
  </si>
  <si>
    <t>DE SANTIAGO PÓLITO NEMESIO</t>
  </si>
  <si>
    <t>DIAZ MENDEZ JOSE LUIS</t>
  </si>
  <si>
    <t>FARARONI CANO REY ALEXANDER</t>
  </si>
  <si>
    <t>GALLARDO PALACIOS JOSE DAMIÁN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</si>
  <si>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</si>
  <si>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</si>
  <si>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</si>
  <si>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</si>
  <si>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</si>
  <si>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</si>
  <si>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</si>
  <si>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</si>
  <si>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</si>
  <si>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 LISBETH</t>
  </si>
  <si>
    <t>MARTÍNEZ ANTEMATE EDGAR SEBASTIÁN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</si>
  <si>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</si>
  <si>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</si>
  <si>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</si>
  <si>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</si>
  <si>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</si>
  <si>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</si>
  <si>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TORNADO MARTÍNEZ MELISSA</t>
  </si>
  <si>
    <t>TURRENT TORRES DARIHER</t>
  </si>
  <si>
    <t>VELAZCO MALAGA ALEXIS JAIR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</si>
</sst>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 MT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0" fontId="9" fillId="3" borderId="2" xfId="0" applyFont="1" applyFill="1" applyBorder="1"/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15" fontId="9" fillId="0" borderId="1" xfId="0" applyNumberFormat="1" applyFont="1" applyBorder="1"/>
    <xf numFmtId="15" fontId="0" fillId="0" borderId="1" xfId="0" applyNumberFormat="1" applyBorder="1"/>
    <xf numFmtId="0" fontId="12" fillId="3" borderId="2" xfId="0" applyFont="1" applyFill="1" applyBorder="1"/>
    <xf numFmtId="0" fontId="11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8" fillId="0" borderId="2" xfId="0" applyFont="1" applyBorder="1"/>
    <xf numFmtId="0" fontId="16" fillId="0" borderId="2" xfId="0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8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39"/>
  <sheetViews>
    <sheetView tabSelected="1" zoomScale="90" zoomScaleNormal="90" workbookViewId="0">
      <selection activeCell="C1" sqref="C1:N1"/>
    </sheetView>
  </sheetViews>
  <sheetFormatPr baseColWidth="10" defaultRowHeight="14.4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15.5546875" customWidth="1"/>
    <col min="11" max="11" width="10.6640625" customWidth="1"/>
    <col min="12" max="12" width="9.6640625" customWidth="1"/>
    <col min="13" max="13" width="7.44140625" customWidth="1"/>
    <col min="14" max="15" width="8.33203125" customWidth="1"/>
    <col min="16" max="16" width="13.88671875" customWidth="1"/>
    <col min="17" max="18" width="5.6640625" customWidth="1"/>
  </cols>
  <sheetData>
    <row r="1" spans="3:17" ht="18">
      <c r="C1" s="52" t="s">
        <v>24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8"/>
      <c r="P1" s="19"/>
      <c r="Q1" s="2"/>
    </row>
    <row r="2" spans="3:17" ht="18">
      <c r="C2" s="20"/>
      <c r="D2" s="52" t="s">
        <v>25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18"/>
      <c r="P2" s="21"/>
      <c r="Q2" s="1"/>
    </row>
    <row r="3" spans="3:17" ht="18">
      <c r="C3" s="20"/>
      <c r="D3" s="20" t="s">
        <v>0</v>
      </c>
      <c r="E3" s="71" t="s">
        <v>69</v>
      </c>
      <c r="F3" s="71"/>
      <c r="G3" s="71"/>
      <c r="H3" s="71"/>
      <c r="I3" s="20"/>
      <c r="J3" s="20" t="s">
        <v>1</v>
      </c>
      <c r="K3" s="72" t="s">
        <v>67</v>
      </c>
      <c r="L3" s="72"/>
      <c r="M3" s="20"/>
      <c r="N3" s="20" t="s">
        <v>2</v>
      </c>
      <c r="O3" s="20"/>
      <c r="P3" s="33">
        <v>45201</v>
      </c>
    </row>
    <row r="4" spans="3:17" ht="6.75" customHeight="1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3:17" ht="18">
      <c r="C5" s="20"/>
      <c r="D5" s="20" t="s">
        <v>3</v>
      </c>
      <c r="E5" s="22" t="s">
        <v>68</v>
      </c>
      <c r="F5" s="22"/>
      <c r="G5" s="22"/>
      <c r="H5" s="22"/>
      <c r="I5" s="20"/>
      <c r="J5" s="66" t="s">
        <v>19</v>
      </c>
      <c r="K5" s="66"/>
      <c r="L5" s="22" t="s">
        <v>21</v>
      </c>
      <c r="M5" s="22"/>
      <c r="N5" s="22"/>
      <c r="O5" s="22"/>
      <c r="P5" s="22"/>
    </row>
    <row r="6" spans="3:17" ht="11.25" customHeight="1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3:17" ht="18">
      <c r="C7" s="45" t="s">
        <v>4</v>
      </c>
      <c r="D7" s="45" t="s">
        <v>6</v>
      </c>
      <c r="E7" s="61" t="s">
        <v>5</v>
      </c>
      <c r="F7" s="61"/>
      <c r="G7" s="61"/>
      <c r="H7" s="61"/>
      <c r="I7" s="61"/>
      <c r="J7" s="61"/>
      <c r="K7" s="25" t="s">
        <v>7</v>
      </c>
      <c r="L7" s="25" t="s">
        <v>10</v>
      </c>
      <c r="M7" s="25" t="s">
        <v>11</v>
      </c>
      <c r="N7" s="25" t="s">
        <v>12</v>
      </c>
      <c r="O7" s="25" t="s">
        <v>66</v>
      </c>
      <c r="P7" s="25" t="s">
        <v>20</v>
      </c>
    </row>
    <row r="8" spans="3:17" ht="18">
      <c r="C8" s="24">
        <v>1</v>
      </c>
      <c r="D8" s="41" t="s">
        <v>31</v>
      </c>
      <c r="E8" s="56" t="s">
        <v>48</v>
      </c>
      <c r="F8" s="57" t="s">
        <v>48</v>
      </c>
      <c r="G8" s="57" t="s">
        <v>48</v>
      </c>
      <c r="H8" s="57" t="s">
        <v>48</v>
      </c>
      <c r="I8" s="57" t="s">
        <v>48</v>
      </c>
      <c r="J8" s="58" t="s">
        <v>48</v>
      </c>
      <c r="K8" s="44">
        <v>0</v>
      </c>
      <c r="L8" s="24">
        <v>0</v>
      </c>
      <c r="M8" s="24">
        <v>0</v>
      </c>
      <c r="N8" s="24">
        <v>0</v>
      </c>
      <c r="O8" s="24">
        <v>0</v>
      </c>
      <c r="P8" s="27">
        <f>SUM(K8:O8)/5</f>
        <v>0</v>
      </c>
    </row>
    <row r="9" spans="3:17" ht="18">
      <c r="C9" s="24">
        <f>C8+1</f>
        <v>2</v>
      </c>
      <c r="D9" s="41" t="s">
        <v>33</v>
      </c>
      <c r="E9" s="56" t="s">
        <v>46</v>
      </c>
      <c r="F9" s="57" t="s">
        <v>46</v>
      </c>
      <c r="G9" s="57" t="s">
        <v>46</v>
      </c>
      <c r="H9" s="57" t="s">
        <v>46</v>
      </c>
      <c r="I9" s="57" t="s">
        <v>46</v>
      </c>
      <c r="J9" s="58" t="s">
        <v>46</v>
      </c>
      <c r="K9" s="44">
        <v>92</v>
      </c>
      <c r="L9" s="24">
        <v>0</v>
      </c>
      <c r="M9" s="24">
        <v>0</v>
      </c>
      <c r="N9" s="24">
        <v>0</v>
      </c>
      <c r="O9" s="24">
        <v>0</v>
      </c>
      <c r="P9" s="27">
        <f t="shared" ref="P9:P26" si="0">SUM(K9:O9)/5</f>
        <v>18.399999999999999</v>
      </c>
    </row>
    <row r="10" spans="3:17" ht="18">
      <c r="C10" s="24">
        <f t="shared" ref="C10:C12" si="1">C9+1</f>
        <v>3</v>
      </c>
      <c r="D10" s="41" t="s">
        <v>32</v>
      </c>
      <c r="E10" s="56" t="s">
        <v>49</v>
      </c>
      <c r="F10" s="57" t="s">
        <v>49</v>
      </c>
      <c r="G10" s="57" t="s">
        <v>49</v>
      </c>
      <c r="H10" s="57" t="s">
        <v>49</v>
      </c>
      <c r="I10" s="57" t="s">
        <v>49</v>
      </c>
      <c r="J10" s="58" t="s">
        <v>49</v>
      </c>
      <c r="K10" s="44">
        <v>0</v>
      </c>
      <c r="L10" s="24">
        <v>0</v>
      </c>
      <c r="M10" s="24">
        <v>0</v>
      </c>
      <c r="N10" s="24">
        <v>0</v>
      </c>
      <c r="O10" s="24">
        <v>0</v>
      </c>
      <c r="P10" s="27">
        <f t="shared" si="0"/>
        <v>0</v>
      </c>
    </row>
    <row r="11" spans="3:17" ht="18">
      <c r="C11" s="24">
        <f t="shared" si="1"/>
        <v>4</v>
      </c>
      <c r="D11" s="41" t="s">
        <v>43</v>
      </c>
      <c r="E11" s="56" t="s">
        <v>50</v>
      </c>
      <c r="F11" s="57" t="s">
        <v>50</v>
      </c>
      <c r="G11" s="57" t="s">
        <v>50</v>
      </c>
      <c r="H11" s="57" t="s">
        <v>50</v>
      </c>
      <c r="I11" s="57" t="s">
        <v>50</v>
      </c>
      <c r="J11" s="58" t="s">
        <v>50</v>
      </c>
      <c r="K11" s="44">
        <v>71</v>
      </c>
      <c r="L11" s="24">
        <v>0</v>
      </c>
      <c r="M11" s="24">
        <v>0</v>
      </c>
      <c r="N11" s="24">
        <v>0</v>
      </c>
      <c r="O11" s="24">
        <v>0</v>
      </c>
      <c r="P11" s="27">
        <f t="shared" si="0"/>
        <v>14.2</v>
      </c>
    </row>
    <row r="12" spans="3:17" ht="18">
      <c r="C12" s="24">
        <f t="shared" si="1"/>
        <v>5</v>
      </c>
      <c r="D12" s="41" t="s">
        <v>36</v>
      </c>
      <c r="E12" s="56" t="s">
        <v>51</v>
      </c>
      <c r="F12" s="57" t="s">
        <v>51</v>
      </c>
      <c r="G12" s="57" t="s">
        <v>51</v>
      </c>
      <c r="H12" s="57" t="s">
        <v>51</v>
      </c>
      <c r="I12" s="57" t="s">
        <v>51</v>
      </c>
      <c r="J12" s="58" t="s">
        <v>51</v>
      </c>
      <c r="K12" s="44">
        <v>96</v>
      </c>
      <c r="L12" s="24">
        <v>0</v>
      </c>
      <c r="M12" s="24">
        <v>0</v>
      </c>
      <c r="N12" s="24">
        <v>0</v>
      </c>
      <c r="O12" s="24">
        <v>0</v>
      </c>
      <c r="P12" s="27">
        <f t="shared" si="0"/>
        <v>19.2</v>
      </c>
    </row>
    <row r="13" spans="3:17" ht="18">
      <c r="C13" s="24">
        <f t="shared" ref="C13:C25" si="2">C12+1</f>
        <v>6</v>
      </c>
      <c r="D13" s="41" t="s">
        <v>39</v>
      </c>
      <c r="E13" s="56" t="s">
        <v>52</v>
      </c>
      <c r="F13" s="57" t="s">
        <v>52</v>
      </c>
      <c r="G13" s="57" t="s">
        <v>52</v>
      </c>
      <c r="H13" s="57" t="s">
        <v>52</v>
      </c>
      <c r="I13" s="57" t="s">
        <v>52</v>
      </c>
      <c r="J13" s="58" t="s">
        <v>52</v>
      </c>
      <c r="K13" s="44">
        <v>70</v>
      </c>
      <c r="L13" s="24">
        <v>0</v>
      </c>
      <c r="M13" s="24">
        <v>0</v>
      </c>
      <c r="N13" s="24">
        <v>0</v>
      </c>
      <c r="O13" s="24">
        <v>0</v>
      </c>
      <c r="P13" s="27">
        <f t="shared" si="0"/>
        <v>14</v>
      </c>
    </row>
    <row r="14" spans="3:17" ht="18">
      <c r="C14" s="24">
        <f t="shared" si="2"/>
        <v>7</v>
      </c>
      <c r="D14" s="41" t="s">
        <v>34</v>
      </c>
      <c r="E14" s="56" t="s">
        <v>53</v>
      </c>
      <c r="F14" s="57" t="s">
        <v>53</v>
      </c>
      <c r="G14" s="57" t="s">
        <v>53</v>
      </c>
      <c r="H14" s="57" t="s">
        <v>53</v>
      </c>
      <c r="I14" s="57" t="s">
        <v>53</v>
      </c>
      <c r="J14" s="58" t="s">
        <v>53</v>
      </c>
      <c r="K14" s="44">
        <v>0</v>
      </c>
      <c r="L14" s="24">
        <v>0</v>
      </c>
      <c r="M14" s="24">
        <v>0</v>
      </c>
      <c r="N14" s="24">
        <v>0</v>
      </c>
      <c r="O14" s="24">
        <v>0</v>
      </c>
      <c r="P14" s="27">
        <f t="shared" si="0"/>
        <v>0</v>
      </c>
    </row>
    <row r="15" spans="3:17" ht="18">
      <c r="C15" s="24">
        <f t="shared" si="2"/>
        <v>8</v>
      </c>
      <c r="D15" s="43" t="s">
        <v>64</v>
      </c>
      <c r="E15" s="56" t="s">
        <v>65</v>
      </c>
      <c r="F15" s="57" t="s">
        <v>65</v>
      </c>
      <c r="G15" s="57" t="s">
        <v>65</v>
      </c>
      <c r="H15" s="57" t="s">
        <v>65</v>
      </c>
      <c r="I15" s="57" t="s">
        <v>65</v>
      </c>
      <c r="J15" s="58" t="s">
        <v>65</v>
      </c>
      <c r="K15" s="44">
        <v>0</v>
      </c>
      <c r="L15" s="24">
        <v>0</v>
      </c>
      <c r="M15" s="24">
        <v>0</v>
      </c>
      <c r="N15" s="24">
        <v>0</v>
      </c>
      <c r="O15" s="24">
        <v>0</v>
      </c>
      <c r="P15" s="27">
        <f t="shared" si="0"/>
        <v>0</v>
      </c>
    </row>
    <row r="16" spans="3:17" ht="18">
      <c r="C16" s="24">
        <f t="shared" si="2"/>
        <v>9</v>
      </c>
      <c r="D16" s="41" t="s">
        <v>41</v>
      </c>
      <c r="E16" s="56" t="s">
        <v>54</v>
      </c>
      <c r="F16" s="57" t="s">
        <v>54</v>
      </c>
      <c r="G16" s="57" t="s">
        <v>54</v>
      </c>
      <c r="H16" s="57" t="s">
        <v>54</v>
      </c>
      <c r="I16" s="57" t="s">
        <v>54</v>
      </c>
      <c r="J16" s="58" t="s">
        <v>54</v>
      </c>
      <c r="K16" s="44">
        <v>85</v>
      </c>
      <c r="L16" s="24">
        <v>0</v>
      </c>
      <c r="M16" s="24">
        <v>0</v>
      </c>
      <c r="N16" s="24">
        <v>0</v>
      </c>
      <c r="O16" s="24">
        <v>0</v>
      </c>
      <c r="P16" s="27">
        <f t="shared" si="0"/>
        <v>17</v>
      </c>
    </row>
    <row r="17" spans="3:16" ht="18">
      <c r="C17" s="24">
        <f t="shared" si="2"/>
        <v>10</v>
      </c>
      <c r="D17" s="41" t="s">
        <v>40</v>
      </c>
      <c r="E17" s="56" t="s">
        <v>55</v>
      </c>
      <c r="F17" s="57" t="s">
        <v>55</v>
      </c>
      <c r="G17" s="57" t="s">
        <v>55</v>
      </c>
      <c r="H17" s="57" t="s">
        <v>55</v>
      </c>
      <c r="I17" s="57" t="s">
        <v>55</v>
      </c>
      <c r="J17" s="58" t="s">
        <v>55</v>
      </c>
      <c r="K17" s="44">
        <v>0</v>
      </c>
      <c r="L17" s="24">
        <v>0</v>
      </c>
      <c r="M17" s="24">
        <v>0</v>
      </c>
      <c r="N17" s="24">
        <v>0</v>
      </c>
      <c r="O17" s="24">
        <v>0</v>
      </c>
      <c r="P17" s="27">
        <f t="shared" si="0"/>
        <v>0</v>
      </c>
    </row>
    <row r="18" spans="3:16" ht="18">
      <c r="C18" s="24">
        <f t="shared" si="2"/>
        <v>11</v>
      </c>
      <c r="D18" s="41" t="s">
        <v>29</v>
      </c>
      <c r="E18" s="56" t="s">
        <v>56</v>
      </c>
      <c r="F18" s="57" t="s">
        <v>56</v>
      </c>
      <c r="G18" s="57" t="s">
        <v>56</v>
      </c>
      <c r="H18" s="57" t="s">
        <v>56</v>
      </c>
      <c r="I18" s="57" t="s">
        <v>56</v>
      </c>
      <c r="J18" s="58" t="s">
        <v>56</v>
      </c>
      <c r="K18" s="44">
        <v>0</v>
      </c>
      <c r="L18" s="24">
        <v>0</v>
      </c>
      <c r="M18" s="24">
        <v>0</v>
      </c>
      <c r="N18" s="24">
        <v>0</v>
      </c>
      <c r="O18" s="24">
        <v>0</v>
      </c>
      <c r="P18" s="27">
        <f t="shared" si="0"/>
        <v>0</v>
      </c>
    </row>
    <row r="19" spans="3:16" ht="18">
      <c r="C19" s="24">
        <f t="shared" si="2"/>
        <v>12</v>
      </c>
      <c r="D19" s="41" t="s">
        <v>42</v>
      </c>
      <c r="E19" s="56" t="s">
        <v>57</v>
      </c>
      <c r="F19" s="57" t="s">
        <v>57</v>
      </c>
      <c r="G19" s="57" t="s">
        <v>57</v>
      </c>
      <c r="H19" s="57" t="s">
        <v>57</v>
      </c>
      <c r="I19" s="57" t="s">
        <v>57</v>
      </c>
      <c r="J19" s="58" t="s">
        <v>57</v>
      </c>
      <c r="K19" s="44">
        <v>0</v>
      </c>
      <c r="L19" s="24">
        <v>0</v>
      </c>
      <c r="M19" s="24">
        <v>0</v>
      </c>
      <c r="N19" s="24">
        <v>0</v>
      </c>
      <c r="O19" s="24">
        <v>0</v>
      </c>
      <c r="P19" s="27">
        <f t="shared" si="0"/>
        <v>0</v>
      </c>
    </row>
    <row r="20" spans="3:16" ht="18">
      <c r="C20" s="24">
        <f t="shared" si="2"/>
        <v>13</v>
      </c>
      <c r="D20" s="41" t="s">
        <v>30</v>
      </c>
      <c r="E20" s="56" t="s">
        <v>58</v>
      </c>
      <c r="F20" s="57" t="s">
        <v>58</v>
      </c>
      <c r="G20" s="57" t="s">
        <v>58</v>
      </c>
      <c r="H20" s="57" t="s">
        <v>58</v>
      </c>
      <c r="I20" s="57" t="s">
        <v>58</v>
      </c>
      <c r="J20" s="58" t="s">
        <v>58</v>
      </c>
      <c r="K20" s="44">
        <v>0</v>
      </c>
      <c r="L20" s="24">
        <v>0</v>
      </c>
      <c r="M20" s="24">
        <v>0</v>
      </c>
      <c r="N20" s="24">
        <v>0</v>
      </c>
      <c r="O20" s="24">
        <v>0</v>
      </c>
      <c r="P20" s="27">
        <f t="shared" si="0"/>
        <v>0</v>
      </c>
    </row>
    <row r="21" spans="3:16" ht="18">
      <c r="C21" s="24">
        <f t="shared" si="2"/>
        <v>14</v>
      </c>
      <c r="D21" s="41" t="s">
        <v>44</v>
      </c>
      <c r="E21" s="56" t="s">
        <v>59</v>
      </c>
      <c r="F21" s="57" t="s">
        <v>59</v>
      </c>
      <c r="G21" s="57" t="s">
        <v>59</v>
      </c>
      <c r="H21" s="57" t="s">
        <v>59</v>
      </c>
      <c r="I21" s="57" t="s">
        <v>59</v>
      </c>
      <c r="J21" s="58" t="s">
        <v>59</v>
      </c>
      <c r="K21" s="44">
        <v>85</v>
      </c>
      <c r="L21" s="24">
        <v>0</v>
      </c>
      <c r="M21" s="24">
        <v>0</v>
      </c>
      <c r="N21" s="24">
        <v>0</v>
      </c>
      <c r="O21" s="24">
        <v>0</v>
      </c>
      <c r="P21" s="27">
        <f t="shared" si="0"/>
        <v>17</v>
      </c>
    </row>
    <row r="22" spans="3:16" ht="18">
      <c r="C22" s="24">
        <f t="shared" si="2"/>
        <v>15</v>
      </c>
      <c r="D22" s="41" t="s">
        <v>35</v>
      </c>
      <c r="E22" s="56" t="s">
        <v>60</v>
      </c>
      <c r="F22" s="57" t="s">
        <v>60</v>
      </c>
      <c r="G22" s="57" t="s">
        <v>60</v>
      </c>
      <c r="H22" s="57" t="s">
        <v>60</v>
      </c>
      <c r="I22" s="57" t="s">
        <v>60</v>
      </c>
      <c r="J22" s="58" t="s">
        <v>60</v>
      </c>
      <c r="K22" s="44">
        <v>0</v>
      </c>
      <c r="L22" s="24">
        <v>0</v>
      </c>
      <c r="M22" s="24">
        <v>0</v>
      </c>
      <c r="N22" s="24">
        <v>0</v>
      </c>
      <c r="O22" s="24">
        <v>0</v>
      </c>
      <c r="P22" s="27">
        <f t="shared" si="0"/>
        <v>0</v>
      </c>
    </row>
    <row r="23" spans="3:16" ht="18">
      <c r="C23" s="24">
        <f t="shared" si="2"/>
        <v>16</v>
      </c>
      <c r="D23" s="41" t="s">
        <v>38</v>
      </c>
      <c r="E23" s="62" t="s">
        <v>61</v>
      </c>
      <c r="F23" s="63" t="s">
        <v>61</v>
      </c>
      <c r="G23" s="63" t="s">
        <v>61</v>
      </c>
      <c r="H23" s="63" t="s">
        <v>61</v>
      </c>
      <c r="I23" s="63" t="s">
        <v>61</v>
      </c>
      <c r="J23" s="64" t="s">
        <v>61</v>
      </c>
      <c r="K23" s="44">
        <v>90</v>
      </c>
      <c r="L23" s="24">
        <v>0</v>
      </c>
      <c r="M23" s="24">
        <v>0</v>
      </c>
      <c r="N23" s="24">
        <v>0</v>
      </c>
      <c r="O23" s="24">
        <v>0</v>
      </c>
      <c r="P23" s="27">
        <f t="shared" si="0"/>
        <v>18</v>
      </c>
    </row>
    <row r="24" spans="3:16" ht="18">
      <c r="C24" s="24">
        <f t="shared" si="2"/>
        <v>17</v>
      </c>
      <c r="D24" s="41" t="s">
        <v>28</v>
      </c>
      <c r="E24" s="56" t="s">
        <v>62</v>
      </c>
      <c r="F24" s="57" t="s">
        <v>62</v>
      </c>
      <c r="G24" s="57" t="s">
        <v>62</v>
      </c>
      <c r="H24" s="57" t="s">
        <v>62</v>
      </c>
      <c r="I24" s="57" t="s">
        <v>62</v>
      </c>
      <c r="J24" s="58" t="s">
        <v>62</v>
      </c>
      <c r="K24" s="44">
        <v>0</v>
      </c>
      <c r="L24" s="24">
        <v>0</v>
      </c>
      <c r="M24" s="24">
        <v>0</v>
      </c>
      <c r="N24" s="24">
        <v>0</v>
      </c>
      <c r="O24" s="24">
        <v>0</v>
      </c>
      <c r="P24" s="27">
        <f t="shared" si="0"/>
        <v>0</v>
      </c>
    </row>
    <row r="25" spans="3:16" ht="18">
      <c r="C25" s="24">
        <f t="shared" si="2"/>
        <v>18</v>
      </c>
      <c r="D25" s="41" t="s">
        <v>37</v>
      </c>
      <c r="E25" s="56" t="s">
        <v>63</v>
      </c>
      <c r="F25" s="57" t="s">
        <v>63</v>
      </c>
      <c r="G25" s="57" t="s">
        <v>63</v>
      </c>
      <c r="H25" s="57" t="s">
        <v>63</v>
      </c>
      <c r="I25" s="57" t="s">
        <v>63</v>
      </c>
      <c r="J25" s="58" t="s">
        <v>63</v>
      </c>
      <c r="K25" s="44">
        <v>0</v>
      </c>
      <c r="L25" s="24">
        <v>0</v>
      </c>
      <c r="M25" s="24">
        <v>0</v>
      </c>
      <c r="N25" s="24">
        <v>0</v>
      </c>
      <c r="O25" s="24">
        <v>0</v>
      </c>
      <c r="P25" s="27">
        <f t="shared" si="0"/>
        <v>0</v>
      </c>
    </row>
    <row r="26" spans="3:16" ht="18">
      <c r="C26" s="24">
        <v>19</v>
      </c>
      <c r="D26" s="41" t="s">
        <v>45</v>
      </c>
      <c r="E26" s="56" t="s">
        <v>47</v>
      </c>
      <c r="F26" s="57" t="s">
        <v>47</v>
      </c>
      <c r="G26" s="57" t="s">
        <v>47</v>
      </c>
      <c r="H26" s="57" t="s">
        <v>47</v>
      </c>
      <c r="I26" s="57" t="s">
        <v>47</v>
      </c>
      <c r="J26" s="58" t="s">
        <v>47</v>
      </c>
      <c r="K26" s="44">
        <v>0</v>
      </c>
      <c r="L26" s="24">
        <v>0</v>
      </c>
      <c r="M26" s="24">
        <v>0</v>
      </c>
      <c r="N26" s="24">
        <v>0</v>
      </c>
      <c r="O26" s="24">
        <v>0</v>
      </c>
      <c r="P26" s="27">
        <f t="shared" si="0"/>
        <v>0</v>
      </c>
    </row>
    <row r="27" spans="3:16" ht="18">
      <c r="C27" s="23"/>
      <c r="D27" s="20"/>
      <c r="E27" s="60"/>
      <c r="F27" s="60"/>
      <c r="G27" s="60"/>
      <c r="H27" s="60"/>
      <c r="I27" s="60"/>
      <c r="J27" s="60"/>
      <c r="K27" s="24"/>
      <c r="L27" s="26"/>
      <c r="M27" s="26"/>
      <c r="N27" s="26"/>
      <c r="O27" s="26"/>
      <c r="P27" s="27"/>
    </row>
    <row r="28" spans="3:16" ht="18">
      <c r="C28" s="23"/>
      <c r="D28" s="24"/>
      <c r="E28" s="60"/>
      <c r="F28" s="60"/>
      <c r="G28" s="60"/>
      <c r="H28" s="60"/>
      <c r="I28" s="60"/>
      <c r="J28" s="60"/>
      <c r="K28" s="24"/>
      <c r="L28" s="26"/>
      <c r="M28" s="26"/>
      <c r="N28" s="26"/>
      <c r="O28" s="26"/>
      <c r="P28" s="27"/>
    </row>
    <row r="29" spans="3:16" ht="18">
      <c r="C29" s="24"/>
      <c r="D29" s="24"/>
      <c r="E29" s="53" t="s">
        <v>26</v>
      </c>
      <c r="F29" s="54"/>
      <c r="G29" s="54"/>
      <c r="H29" s="54"/>
      <c r="I29" s="54"/>
      <c r="J29" s="55"/>
      <c r="K29" s="38">
        <f>SUM(K8:K26)/19</f>
        <v>31</v>
      </c>
      <c r="L29" s="39"/>
      <c r="M29" s="26"/>
      <c r="N29" s="26"/>
      <c r="O29" s="26"/>
      <c r="P29" s="27"/>
    </row>
    <row r="30" spans="3:16" ht="18">
      <c r="C30" s="24"/>
      <c r="D30" s="23"/>
      <c r="E30" s="53" t="s">
        <v>27</v>
      </c>
      <c r="F30" s="54"/>
      <c r="G30" s="54"/>
      <c r="H30" s="54"/>
      <c r="I30" s="54"/>
      <c r="J30" s="55"/>
      <c r="K30" s="40">
        <f>COUNTIF(K7:K26,"&gt;=49.47")</f>
        <v>7</v>
      </c>
      <c r="L30" s="35">
        <f>(K30*100)/19</f>
        <v>36.842105263157897</v>
      </c>
      <c r="M30" s="28"/>
      <c r="N30" s="28"/>
      <c r="O30" s="28"/>
      <c r="P30" s="27"/>
    </row>
    <row r="31" spans="3:16" ht="18">
      <c r="C31" s="20"/>
      <c r="D31" s="59"/>
      <c r="E31" s="59"/>
      <c r="F31" s="21"/>
      <c r="G31" s="20"/>
      <c r="H31" s="20"/>
      <c r="I31" s="67" t="s">
        <v>16</v>
      </c>
      <c r="J31" s="67"/>
      <c r="K31" s="29">
        <f>COUNTIF(K8:K26,"&gt;=70")</f>
        <v>7</v>
      </c>
      <c r="L31" s="29">
        <f>COUNTIF(L8:L26,"&gt;=70")</f>
        <v>0</v>
      </c>
      <c r="M31" s="29">
        <f>COUNTIF(M8:M30,"&gt;=70")</f>
        <v>0</v>
      </c>
      <c r="N31" s="29">
        <f>COUNTIF(N8:N30,"&gt;=70")</f>
        <v>0</v>
      </c>
      <c r="O31" s="29"/>
      <c r="P31" s="30">
        <f>COUNTIF(P8:P29,"&gt;=70")</f>
        <v>0</v>
      </c>
    </row>
    <row r="32" spans="3:16" ht="18">
      <c r="C32" s="20"/>
      <c r="D32" s="59"/>
      <c r="E32" s="59"/>
      <c r="F32" s="18"/>
      <c r="G32" s="20"/>
      <c r="H32" s="20"/>
      <c r="I32" s="68" t="s">
        <v>17</v>
      </c>
      <c r="J32" s="68"/>
      <c r="K32" s="31">
        <f>COUNTIF(K8:K26,"&lt;70")</f>
        <v>12</v>
      </c>
      <c r="L32" s="31">
        <f>COUNTIF(L8:L26,"&lt;70")</f>
        <v>19</v>
      </c>
      <c r="M32" s="31">
        <f>COUNTIF(M8:M30,"&lt;70")</f>
        <v>19</v>
      </c>
      <c r="N32" s="31">
        <f>COUNTIF(N8:N30,"&lt;70")</f>
        <v>19</v>
      </c>
      <c r="O32" s="31"/>
      <c r="P32" s="31">
        <f>COUNTIF(P8:P30,"&lt;70")</f>
        <v>19</v>
      </c>
    </row>
    <row r="33" spans="3:16" ht="18">
      <c r="C33" s="20"/>
      <c r="D33" s="59"/>
      <c r="E33" s="59"/>
      <c r="F33" s="59"/>
      <c r="G33" s="20"/>
      <c r="H33" s="20"/>
      <c r="I33" s="68" t="s">
        <v>18</v>
      </c>
      <c r="J33" s="68"/>
      <c r="K33" s="31">
        <f>COUNT(K8:K26)</f>
        <v>19</v>
      </c>
      <c r="L33" s="31">
        <f>COUNT(L8:L26)</f>
        <v>19</v>
      </c>
      <c r="M33" s="31">
        <f>COUNT(M8:M30)</f>
        <v>19</v>
      </c>
      <c r="N33" s="31">
        <f>COUNT(N8:N30)</f>
        <v>19</v>
      </c>
      <c r="O33" s="31"/>
      <c r="P33" s="31">
        <f>COUNT(P8:P30)</f>
        <v>19</v>
      </c>
    </row>
    <row r="34" spans="3:16" ht="18">
      <c r="C34" s="20"/>
      <c r="D34" s="59"/>
      <c r="E34" s="59"/>
      <c r="F34" s="21"/>
      <c r="G34" s="20"/>
      <c r="H34" s="20"/>
      <c r="I34" s="69" t="s">
        <v>13</v>
      </c>
      <c r="J34" s="69"/>
      <c r="K34" s="32">
        <f>K31/K33</f>
        <v>0.36842105263157893</v>
      </c>
      <c r="L34" s="32">
        <f>L31/L33</f>
        <v>0</v>
      </c>
      <c r="M34" s="32">
        <f t="shared" ref="M34:P34" si="3">M31/M33</f>
        <v>0</v>
      </c>
      <c r="N34" s="32">
        <f t="shared" si="3"/>
        <v>0</v>
      </c>
      <c r="O34" s="32"/>
      <c r="P34" s="32">
        <f t="shared" si="3"/>
        <v>0</v>
      </c>
    </row>
    <row r="35" spans="3:16" ht="18">
      <c r="C35" s="20"/>
      <c r="D35" s="59"/>
      <c r="E35" s="59"/>
      <c r="F35" s="21"/>
      <c r="G35" s="20"/>
      <c r="H35" s="20"/>
      <c r="I35" s="69" t="s">
        <v>14</v>
      </c>
      <c r="J35" s="69"/>
      <c r="K35" s="32">
        <f>K32/K33</f>
        <v>0.63157894736842102</v>
      </c>
      <c r="L35" s="32">
        <f t="shared" ref="L35:P35" si="4">L32/L33</f>
        <v>1</v>
      </c>
      <c r="M35" s="32">
        <f t="shared" si="4"/>
        <v>1</v>
      </c>
      <c r="N35" s="32">
        <f t="shared" si="4"/>
        <v>1</v>
      </c>
      <c r="O35" s="32"/>
      <c r="P35" s="32">
        <f t="shared" si="4"/>
        <v>1</v>
      </c>
    </row>
    <row r="36" spans="3:16" ht="18">
      <c r="C36" s="20"/>
      <c r="D36" s="59"/>
      <c r="E36" s="59"/>
      <c r="F36" s="18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3:16" ht="18">
      <c r="C37" s="20"/>
      <c r="D37" s="21"/>
      <c r="E37" s="21"/>
      <c r="F37" s="18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3:16" ht="18">
      <c r="C38" s="20"/>
      <c r="D38" s="20"/>
      <c r="E38" s="20"/>
      <c r="F38" s="20"/>
      <c r="G38" s="20"/>
      <c r="H38" s="20"/>
      <c r="I38" s="20"/>
      <c r="J38" s="20"/>
      <c r="K38" s="70"/>
      <c r="L38" s="70"/>
      <c r="M38" s="70"/>
      <c r="N38" s="70"/>
      <c r="O38" s="21"/>
      <c r="P38" s="20"/>
    </row>
    <row r="39" spans="3:16" ht="18">
      <c r="C39" s="20"/>
      <c r="D39" s="20"/>
      <c r="E39" s="20"/>
      <c r="F39" s="20"/>
      <c r="G39" s="20"/>
      <c r="H39" s="20"/>
      <c r="I39" s="20"/>
      <c r="J39" s="20"/>
      <c r="K39" s="65" t="s">
        <v>15</v>
      </c>
      <c r="L39" s="65"/>
      <c r="M39" s="65"/>
      <c r="N39" s="65"/>
      <c r="O39" s="18"/>
      <c r="P39" s="20"/>
    </row>
  </sheetData>
  <sortState xmlns:xlrd2="http://schemas.microsoft.com/office/spreadsheetml/2017/richdata2" ref="D8:J25">
    <sortCondition ref="E9:E26"/>
  </sortState>
  <mergeCells count="42">
    <mergeCell ref="K39:N39"/>
    <mergeCell ref="D32:E32"/>
    <mergeCell ref="J5:K5"/>
    <mergeCell ref="D2:N2"/>
    <mergeCell ref="D35:E35"/>
    <mergeCell ref="D36:E36"/>
    <mergeCell ref="D34:E34"/>
    <mergeCell ref="D33:F33"/>
    <mergeCell ref="I31:J31"/>
    <mergeCell ref="I32:J32"/>
    <mergeCell ref="I33:J33"/>
    <mergeCell ref="I34:J34"/>
    <mergeCell ref="I35:J35"/>
    <mergeCell ref="K38:N38"/>
    <mergeCell ref="E3:H3"/>
    <mergeCell ref="K3:L3"/>
    <mergeCell ref="E7:J7"/>
    <mergeCell ref="E9:J9"/>
    <mergeCell ref="E22:J22"/>
    <mergeCell ref="E23:J23"/>
    <mergeCell ref="E17:J17"/>
    <mergeCell ref="E24:J24"/>
    <mergeCell ref="E27:J27"/>
    <mergeCell ref="E28:J28"/>
    <mergeCell ref="E26:J26"/>
    <mergeCell ref="E25:J25"/>
    <mergeCell ref="C1:N1"/>
    <mergeCell ref="E29:J29"/>
    <mergeCell ref="E21:J21"/>
    <mergeCell ref="D31:E31"/>
    <mergeCell ref="E30:J30"/>
    <mergeCell ref="E10:J10"/>
    <mergeCell ref="E11:J11"/>
    <mergeCell ref="E12:J12"/>
    <mergeCell ref="E8:J8"/>
    <mergeCell ref="E13:J13"/>
    <mergeCell ref="E14:J14"/>
    <mergeCell ref="E20:J20"/>
    <mergeCell ref="E19:J19"/>
    <mergeCell ref="E18:J18"/>
    <mergeCell ref="E16:J16"/>
    <mergeCell ref="E15:J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>
      <selection activeCell="J22" sqref="J22"/>
    </sheetView>
  </sheetViews>
  <sheetFormatPr baseColWidth="10" defaultRowHeight="14.4"/>
  <cols>
    <col min="2" max="2" width="5" customWidth="1"/>
    <col min="3" max="3" width="10.88671875" customWidth="1"/>
    <col min="4" max="6" width="7.6640625" customWidth="1"/>
    <col min="7" max="7" width="4.33203125" customWidth="1"/>
    <col min="8" max="8" width="7.6640625" customWidth="1"/>
    <col min="9" max="9" width="9.44140625" customWidth="1"/>
    <col min="10" max="10" width="11.33203125" customWidth="1"/>
    <col min="11" max="11" width="7.33203125" customWidth="1"/>
    <col min="12" max="14" width="7.5546875" customWidth="1"/>
    <col min="15" max="15" width="10.33203125" customWidth="1"/>
    <col min="16" max="17" width="5.6640625" customWidth="1"/>
  </cols>
  <sheetData>
    <row r="1" spans="2:16" ht="15.6">
      <c r="B1" s="86" t="s">
        <v>24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42"/>
      <c r="O1" s="2"/>
      <c r="P1" s="2"/>
    </row>
    <row r="2" spans="2:16">
      <c r="C2" s="87" t="s">
        <v>8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7"/>
      <c r="O2" s="1"/>
      <c r="P2" s="1"/>
    </row>
    <row r="3" spans="2:16">
      <c r="C3" t="s">
        <v>0</v>
      </c>
      <c r="D3" s="88" t="s">
        <v>101</v>
      </c>
      <c r="E3" s="88"/>
      <c r="F3" s="88"/>
      <c r="G3" s="88"/>
      <c r="I3" t="s">
        <v>1</v>
      </c>
      <c r="J3" s="89" t="s">
        <v>100</v>
      </c>
      <c r="K3" s="89"/>
      <c r="M3" t="s">
        <v>23</v>
      </c>
      <c r="O3" s="34">
        <v>45201</v>
      </c>
    </row>
    <row r="4" spans="2:16" ht="6.75" customHeight="1">
      <c r="D4" s="5"/>
      <c r="E4" s="5"/>
      <c r="F4" s="5"/>
      <c r="G4" s="5"/>
    </row>
    <row r="5" spans="2:16">
      <c r="C5" t="s">
        <v>3</v>
      </c>
      <c r="D5" s="89" t="s">
        <v>68</v>
      </c>
      <c r="E5" s="89"/>
      <c r="F5" s="89"/>
      <c r="G5" s="89"/>
      <c r="I5" s="73" t="s">
        <v>19</v>
      </c>
      <c r="J5" s="73"/>
      <c r="K5" s="14" t="s">
        <v>21</v>
      </c>
      <c r="L5" s="14"/>
      <c r="M5" s="14"/>
      <c r="N5" s="14"/>
      <c r="O5" s="14"/>
    </row>
    <row r="6" spans="2:16" ht="11.25" customHeight="1"/>
    <row r="7" spans="2:16">
      <c r="B7" s="48" t="s">
        <v>4</v>
      </c>
      <c r="C7" s="48" t="s">
        <v>6</v>
      </c>
      <c r="D7" s="90" t="s">
        <v>5</v>
      </c>
      <c r="E7" s="90"/>
      <c r="F7" s="90"/>
      <c r="G7" s="90"/>
      <c r="H7" s="90"/>
      <c r="I7" s="90"/>
      <c r="J7" s="8" t="s">
        <v>7</v>
      </c>
      <c r="K7" s="8" t="s">
        <v>10</v>
      </c>
      <c r="L7" s="8" t="s">
        <v>11</v>
      </c>
      <c r="M7" s="8" t="s">
        <v>12</v>
      </c>
      <c r="N7" s="8" t="s">
        <v>66</v>
      </c>
      <c r="O7" s="8" t="s">
        <v>20</v>
      </c>
    </row>
    <row r="8" spans="2:16" ht="15.6">
      <c r="B8" s="15">
        <v>1</v>
      </c>
      <c r="C8" s="43" t="s">
        <v>70</v>
      </c>
      <c r="D8" s="83" t="s">
        <v>85</v>
      </c>
      <c r="E8" s="84" t="s">
        <v>85</v>
      </c>
      <c r="F8" s="84" t="s">
        <v>85</v>
      </c>
      <c r="G8" s="84" t="s">
        <v>85</v>
      </c>
      <c r="H8" s="84" t="s">
        <v>85</v>
      </c>
      <c r="I8" s="85" t="s">
        <v>85</v>
      </c>
      <c r="J8" s="46">
        <v>0</v>
      </c>
      <c r="K8" s="15">
        <v>0</v>
      </c>
      <c r="L8" s="15">
        <v>0</v>
      </c>
      <c r="M8" s="15">
        <v>0</v>
      </c>
      <c r="N8" s="15">
        <v>0</v>
      </c>
      <c r="O8" s="47">
        <f>SUM(J8:N8)/5</f>
        <v>0</v>
      </c>
    </row>
    <row r="9" spans="2:16" ht="15.6">
      <c r="B9" s="15">
        <f>B8+1</f>
        <v>2</v>
      </c>
      <c r="C9" s="43" t="s">
        <v>71</v>
      </c>
      <c r="D9" s="83" t="s">
        <v>86</v>
      </c>
      <c r="E9" s="84" t="s">
        <v>86</v>
      </c>
      <c r="F9" s="84" t="s">
        <v>86</v>
      </c>
      <c r="G9" s="84" t="s">
        <v>86</v>
      </c>
      <c r="H9" s="84" t="s">
        <v>86</v>
      </c>
      <c r="I9" s="85" t="s">
        <v>86</v>
      </c>
      <c r="J9" s="46">
        <v>71</v>
      </c>
      <c r="K9" s="15">
        <v>0</v>
      </c>
      <c r="L9" s="15">
        <v>0</v>
      </c>
      <c r="M9" s="15">
        <v>0</v>
      </c>
      <c r="N9" s="15">
        <v>0</v>
      </c>
      <c r="O9" s="47">
        <f t="shared" ref="O9:O22" si="0">SUM(J9:N9)/5</f>
        <v>14.2</v>
      </c>
    </row>
    <row r="10" spans="2:16" ht="15.6">
      <c r="B10" s="15">
        <f t="shared" ref="B10:B22" si="1">B9+1</f>
        <v>3</v>
      </c>
      <c r="C10" s="43" t="s">
        <v>72</v>
      </c>
      <c r="D10" s="83" t="s">
        <v>87</v>
      </c>
      <c r="E10" s="84" t="s">
        <v>87</v>
      </c>
      <c r="F10" s="84" t="s">
        <v>87</v>
      </c>
      <c r="G10" s="84" t="s">
        <v>87</v>
      </c>
      <c r="H10" s="84" t="s">
        <v>87</v>
      </c>
      <c r="I10" s="85" t="s">
        <v>87</v>
      </c>
      <c r="J10" s="46">
        <v>0</v>
      </c>
      <c r="K10" s="15">
        <v>0</v>
      </c>
      <c r="L10" s="15">
        <v>0</v>
      </c>
      <c r="M10" s="15">
        <v>0</v>
      </c>
      <c r="N10" s="15">
        <v>0</v>
      </c>
      <c r="O10" s="47">
        <f t="shared" si="0"/>
        <v>0</v>
      </c>
    </row>
    <row r="11" spans="2:16" ht="15.6">
      <c r="B11" s="15">
        <f t="shared" si="1"/>
        <v>4</v>
      </c>
      <c r="C11" s="43" t="s">
        <v>73</v>
      </c>
      <c r="D11" s="83" t="s">
        <v>88</v>
      </c>
      <c r="E11" s="84" t="s">
        <v>88</v>
      </c>
      <c r="F11" s="84" t="s">
        <v>88</v>
      </c>
      <c r="G11" s="84" t="s">
        <v>88</v>
      </c>
      <c r="H11" s="84" t="s">
        <v>88</v>
      </c>
      <c r="I11" s="85" t="s">
        <v>88</v>
      </c>
      <c r="J11" s="46">
        <v>0</v>
      </c>
      <c r="K11" s="15">
        <v>0</v>
      </c>
      <c r="L11" s="15">
        <v>0</v>
      </c>
      <c r="M11" s="15">
        <v>0</v>
      </c>
      <c r="N11" s="15">
        <v>0</v>
      </c>
      <c r="O11" s="47">
        <f t="shared" si="0"/>
        <v>0</v>
      </c>
    </row>
    <row r="12" spans="2:16" ht="15.6">
      <c r="B12" s="15">
        <f t="shared" si="1"/>
        <v>5</v>
      </c>
      <c r="C12" s="43" t="s">
        <v>74</v>
      </c>
      <c r="D12" s="83" t="s">
        <v>89</v>
      </c>
      <c r="E12" s="84" t="s">
        <v>89</v>
      </c>
      <c r="F12" s="84" t="s">
        <v>89</v>
      </c>
      <c r="G12" s="84" t="s">
        <v>89</v>
      </c>
      <c r="H12" s="84" t="s">
        <v>89</v>
      </c>
      <c r="I12" s="85" t="s">
        <v>89</v>
      </c>
      <c r="J12" s="46">
        <v>0</v>
      </c>
      <c r="K12" s="15">
        <v>0</v>
      </c>
      <c r="L12" s="15">
        <v>0</v>
      </c>
      <c r="M12" s="15">
        <v>0</v>
      </c>
      <c r="N12" s="15">
        <v>0</v>
      </c>
      <c r="O12" s="47">
        <f t="shared" si="0"/>
        <v>0</v>
      </c>
    </row>
    <row r="13" spans="2:16" ht="15.6">
      <c r="B13" s="15">
        <f t="shared" si="1"/>
        <v>6</v>
      </c>
      <c r="C13" s="43" t="s">
        <v>75</v>
      </c>
      <c r="D13" s="83" t="s">
        <v>90</v>
      </c>
      <c r="E13" s="84" t="s">
        <v>90</v>
      </c>
      <c r="F13" s="84" t="s">
        <v>90</v>
      </c>
      <c r="G13" s="84" t="s">
        <v>90</v>
      </c>
      <c r="H13" s="84" t="s">
        <v>90</v>
      </c>
      <c r="I13" s="85" t="s">
        <v>90</v>
      </c>
      <c r="J13" s="46">
        <v>0</v>
      </c>
      <c r="K13" s="15">
        <v>0</v>
      </c>
      <c r="L13" s="15">
        <v>0</v>
      </c>
      <c r="M13" s="15">
        <v>0</v>
      </c>
      <c r="N13" s="15">
        <v>0</v>
      </c>
      <c r="O13" s="47">
        <f t="shared" si="0"/>
        <v>0</v>
      </c>
    </row>
    <row r="14" spans="2:16" ht="15.6">
      <c r="B14" s="15">
        <f t="shared" si="1"/>
        <v>7</v>
      </c>
      <c r="C14" s="43" t="s">
        <v>76</v>
      </c>
      <c r="D14" s="83" t="s">
        <v>91</v>
      </c>
      <c r="E14" s="84" t="s">
        <v>91</v>
      </c>
      <c r="F14" s="84" t="s">
        <v>91</v>
      </c>
      <c r="G14" s="84" t="s">
        <v>91</v>
      </c>
      <c r="H14" s="84" t="s">
        <v>91</v>
      </c>
      <c r="I14" s="85" t="s">
        <v>91</v>
      </c>
      <c r="J14" s="46">
        <v>75</v>
      </c>
      <c r="K14" s="15">
        <v>0</v>
      </c>
      <c r="L14" s="15">
        <v>0</v>
      </c>
      <c r="M14" s="15">
        <v>0</v>
      </c>
      <c r="N14" s="15">
        <v>0</v>
      </c>
      <c r="O14" s="47">
        <f t="shared" si="0"/>
        <v>15</v>
      </c>
    </row>
    <row r="15" spans="2:16" ht="15.6">
      <c r="B15" s="15">
        <f t="shared" si="1"/>
        <v>8</v>
      </c>
      <c r="C15" s="43" t="s">
        <v>77</v>
      </c>
      <c r="D15" s="83" t="s">
        <v>92</v>
      </c>
      <c r="E15" s="84" t="s">
        <v>92</v>
      </c>
      <c r="F15" s="84" t="s">
        <v>92</v>
      </c>
      <c r="G15" s="84" t="s">
        <v>92</v>
      </c>
      <c r="H15" s="84" t="s">
        <v>92</v>
      </c>
      <c r="I15" s="85" t="s">
        <v>92</v>
      </c>
      <c r="J15" s="46">
        <v>75</v>
      </c>
      <c r="K15" s="15">
        <v>0</v>
      </c>
      <c r="L15" s="15">
        <v>0</v>
      </c>
      <c r="M15" s="15">
        <v>0</v>
      </c>
      <c r="N15" s="15">
        <v>0</v>
      </c>
      <c r="O15" s="47">
        <f t="shared" si="0"/>
        <v>15</v>
      </c>
    </row>
    <row r="16" spans="2:16" ht="15.6">
      <c r="B16" s="15">
        <f t="shared" si="1"/>
        <v>9</v>
      </c>
      <c r="C16" s="43" t="s">
        <v>78</v>
      </c>
      <c r="D16" s="83" t="s">
        <v>93</v>
      </c>
      <c r="E16" s="84" t="s">
        <v>93</v>
      </c>
      <c r="F16" s="84" t="s">
        <v>93</v>
      </c>
      <c r="G16" s="84" t="s">
        <v>93</v>
      </c>
      <c r="H16" s="84" t="s">
        <v>93</v>
      </c>
      <c r="I16" s="85" t="s">
        <v>93</v>
      </c>
      <c r="J16" s="46">
        <v>0</v>
      </c>
      <c r="K16" s="15">
        <v>0</v>
      </c>
      <c r="L16" s="15">
        <v>0</v>
      </c>
      <c r="M16" s="15">
        <v>0</v>
      </c>
      <c r="N16" s="15">
        <v>0</v>
      </c>
      <c r="O16" s="47">
        <f t="shared" si="0"/>
        <v>0</v>
      </c>
    </row>
    <row r="17" spans="2:15" ht="15.6">
      <c r="B17" s="15">
        <f t="shared" si="1"/>
        <v>10</v>
      </c>
      <c r="C17" s="43" t="s">
        <v>79</v>
      </c>
      <c r="D17" s="83" t="s">
        <v>94</v>
      </c>
      <c r="E17" s="84" t="s">
        <v>94</v>
      </c>
      <c r="F17" s="84" t="s">
        <v>94</v>
      </c>
      <c r="G17" s="84" t="s">
        <v>94</v>
      </c>
      <c r="H17" s="84" t="s">
        <v>94</v>
      </c>
      <c r="I17" s="85" t="s">
        <v>94</v>
      </c>
      <c r="J17" s="46">
        <v>0</v>
      </c>
      <c r="K17" s="15">
        <v>0</v>
      </c>
      <c r="L17" s="15">
        <v>0</v>
      </c>
      <c r="M17" s="15">
        <v>0</v>
      </c>
      <c r="N17" s="15">
        <v>0</v>
      </c>
      <c r="O17" s="47">
        <f t="shared" si="0"/>
        <v>0</v>
      </c>
    </row>
    <row r="18" spans="2:15" ht="15.6">
      <c r="B18" s="15">
        <f t="shared" si="1"/>
        <v>11</v>
      </c>
      <c r="C18" s="43" t="s">
        <v>80</v>
      </c>
      <c r="D18" s="83" t="s">
        <v>95</v>
      </c>
      <c r="E18" s="84" t="s">
        <v>95</v>
      </c>
      <c r="F18" s="84" t="s">
        <v>95</v>
      </c>
      <c r="G18" s="84" t="s">
        <v>95</v>
      </c>
      <c r="H18" s="84" t="s">
        <v>95</v>
      </c>
      <c r="I18" s="85" t="s">
        <v>95</v>
      </c>
      <c r="J18" s="46">
        <v>0</v>
      </c>
      <c r="K18" s="15">
        <v>0</v>
      </c>
      <c r="L18" s="15">
        <v>0</v>
      </c>
      <c r="M18" s="15">
        <v>0</v>
      </c>
      <c r="N18" s="15">
        <v>0</v>
      </c>
      <c r="O18" s="47">
        <f t="shared" si="0"/>
        <v>0</v>
      </c>
    </row>
    <row r="19" spans="2:15" ht="15.6">
      <c r="B19" s="15">
        <f t="shared" si="1"/>
        <v>12</v>
      </c>
      <c r="C19" s="43" t="s">
        <v>81</v>
      </c>
      <c r="D19" s="83" t="s">
        <v>96</v>
      </c>
      <c r="E19" s="84" t="s">
        <v>96</v>
      </c>
      <c r="F19" s="84" t="s">
        <v>96</v>
      </c>
      <c r="G19" s="84" t="s">
        <v>96</v>
      </c>
      <c r="H19" s="84" t="s">
        <v>96</v>
      </c>
      <c r="I19" s="85" t="s">
        <v>96</v>
      </c>
      <c r="J19" s="46">
        <v>85</v>
      </c>
      <c r="K19" s="15">
        <v>0</v>
      </c>
      <c r="L19" s="15">
        <v>0</v>
      </c>
      <c r="M19" s="15">
        <v>0</v>
      </c>
      <c r="N19" s="15">
        <v>0</v>
      </c>
      <c r="O19" s="47">
        <f t="shared" si="0"/>
        <v>17</v>
      </c>
    </row>
    <row r="20" spans="2:15" ht="15.6">
      <c r="B20" s="15">
        <f t="shared" si="1"/>
        <v>13</v>
      </c>
      <c r="C20" s="43" t="s">
        <v>82</v>
      </c>
      <c r="D20" s="83" t="s">
        <v>97</v>
      </c>
      <c r="E20" s="84" t="s">
        <v>97</v>
      </c>
      <c r="F20" s="84" t="s">
        <v>97</v>
      </c>
      <c r="G20" s="84" t="s">
        <v>97</v>
      </c>
      <c r="H20" s="84" t="s">
        <v>97</v>
      </c>
      <c r="I20" s="85" t="s">
        <v>97</v>
      </c>
      <c r="J20" s="46">
        <v>83</v>
      </c>
      <c r="K20" s="15">
        <v>0</v>
      </c>
      <c r="L20" s="15">
        <v>0</v>
      </c>
      <c r="M20" s="15">
        <v>0</v>
      </c>
      <c r="N20" s="15">
        <v>0</v>
      </c>
      <c r="O20" s="47">
        <f t="shared" si="0"/>
        <v>16.600000000000001</v>
      </c>
    </row>
    <row r="21" spans="2:15" ht="15.6">
      <c r="B21" s="15">
        <f t="shared" si="1"/>
        <v>14</v>
      </c>
      <c r="C21" s="43" t="s">
        <v>83</v>
      </c>
      <c r="D21" s="83" t="s">
        <v>98</v>
      </c>
      <c r="E21" s="84" t="s">
        <v>98</v>
      </c>
      <c r="F21" s="84" t="s">
        <v>98</v>
      </c>
      <c r="G21" s="84" t="s">
        <v>98</v>
      </c>
      <c r="H21" s="84" t="s">
        <v>98</v>
      </c>
      <c r="I21" s="85" t="s">
        <v>98</v>
      </c>
      <c r="J21" s="46">
        <v>80</v>
      </c>
      <c r="K21" s="15">
        <v>0</v>
      </c>
      <c r="L21" s="15">
        <v>0</v>
      </c>
      <c r="M21" s="15">
        <v>0</v>
      </c>
      <c r="N21" s="15">
        <v>0</v>
      </c>
      <c r="O21" s="47">
        <f t="shared" si="0"/>
        <v>16</v>
      </c>
    </row>
    <row r="22" spans="2:15" ht="15.6">
      <c r="B22" s="15">
        <f t="shared" si="1"/>
        <v>15</v>
      </c>
      <c r="C22" s="43" t="s">
        <v>84</v>
      </c>
      <c r="D22" s="83" t="s">
        <v>99</v>
      </c>
      <c r="E22" s="84" t="s">
        <v>99</v>
      </c>
      <c r="F22" s="84" t="s">
        <v>99</v>
      </c>
      <c r="G22" s="84" t="s">
        <v>99</v>
      </c>
      <c r="H22" s="84" t="s">
        <v>99</v>
      </c>
      <c r="I22" s="85" t="s">
        <v>99</v>
      </c>
      <c r="J22" s="46">
        <v>77</v>
      </c>
      <c r="K22" s="15">
        <v>0</v>
      </c>
      <c r="L22" s="15">
        <v>0</v>
      </c>
      <c r="M22" s="15">
        <v>0</v>
      </c>
      <c r="N22" s="15">
        <v>0</v>
      </c>
      <c r="O22" s="47">
        <f t="shared" si="0"/>
        <v>15.4</v>
      </c>
    </row>
    <row r="23" spans="2:15" ht="15.6">
      <c r="B23" s="15"/>
      <c r="C23" s="15"/>
      <c r="D23" s="82"/>
      <c r="E23" s="82"/>
      <c r="F23" s="82"/>
      <c r="G23" s="82"/>
      <c r="H23" s="82"/>
      <c r="I23" s="82"/>
      <c r="J23" s="15"/>
      <c r="K23" s="15"/>
      <c r="L23" s="15"/>
      <c r="M23" s="15"/>
      <c r="N23" s="15"/>
      <c r="O23" s="47"/>
    </row>
    <row r="24" spans="2:15" ht="15.6">
      <c r="B24" s="15"/>
      <c r="C24" s="15"/>
      <c r="D24" s="82"/>
      <c r="E24" s="82"/>
      <c r="F24" s="82"/>
      <c r="G24" s="82"/>
      <c r="H24" s="82"/>
      <c r="I24" s="82"/>
      <c r="J24" s="15"/>
      <c r="K24" s="15"/>
      <c r="L24" s="15"/>
      <c r="M24" s="15"/>
      <c r="N24" s="15"/>
      <c r="O24" s="47"/>
    </row>
    <row r="25" spans="2:15" ht="15.6">
      <c r="B25" s="15"/>
      <c r="C25" s="15"/>
      <c r="D25" s="82"/>
      <c r="E25" s="82"/>
      <c r="F25" s="82"/>
      <c r="G25" s="82"/>
      <c r="H25" s="82"/>
      <c r="I25" s="82"/>
      <c r="J25" s="15"/>
      <c r="K25" s="15"/>
      <c r="L25" s="15"/>
      <c r="M25" s="15"/>
      <c r="N25" s="15"/>
      <c r="O25" s="47"/>
    </row>
    <row r="26" spans="2:15" ht="15.6">
      <c r="B26" s="15"/>
      <c r="C26" s="15"/>
      <c r="D26" s="82"/>
      <c r="E26" s="82"/>
      <c r="F26" s="82"/>
      <c r="G26" s="82"/>
      <c r="H26" s="82"/>
      <c r="I26" s="82"/>
      <c r="J26" s="15"/>
      <c r="K26" s="15"/>
      <c r="L26" s="15"/>
      <c r="M26" s="15"/>
      <c r="N26" s="15"/>
      <c r="O26" s="47"/>
    </row>
    <row r="27" spans="2:15" ht="15.6">
      <c r="B27" s="15"/>
      <c r="C27" s="15"/>
      <c r="D27" s="82"/>
      <c r="E27" s="82"/>
      <c r="F27" s="82"/>
      <c r="G27" s="82"/>
      <c r="H27" s="82"/>
      <c r="I27" s="82"/>
      <c r="J27" s="15"/>
      <c r="K27" s="15"/>
      <c r="L27" s="15"/>
      <c r="M27" s="15"/>
      <c r="N27" s="15"/>
      <c r="O27" s="47"/>
    </row>
    <row r="28" spans="2:15" ht="15.6">
      <c r="B28" s="15"/>
      <c r="C28" s="15"/>
      <c r="D28" s="82"/>
      <c r="E28" s="82"/>
      <c r="F28" s="82"/>
      <c r="G28" s="82"/>
      <c r="H28" s="82"/>
      <c r="I28" s="82"/>
      <c r="J28" s="15"/>
      <c r="K28" s="15"/>
      <c r="L28" s="15"/>
      <c r="M28" s="15"/>
      <c r="N28" s="15"/>
      <c r="O28" s="47"/>
    </row>
    <row r="29" spans="2:15" ht="15.6">
      <c r="B29" s="15"/>
      <c r="C29" s="15"/>
      <c r="D29" s="82"/>
      <c r="E29" s="82"/>
      <c r="F29" s="82"/>
      <c r="G29" s="82"/>
      <c r="H29" s="82"/>
      <c r="I29" s="82"/>
      <c r="J29" s="15"/>
      <c r="K29" s="15"/>
      <c r="L29" s="15"/>
      <c r="M29" s="15"/>
      <c r="N29" s="15"/>
      <c r="O29" s="47"/>
    </row>
    <row r="30" spans="2:15" ht="15.6">
      <c r="B30" s="15"/>
      <c r="C30" s="15"/>
      <c r="D30" s="82"/>
      <c r="E30" s="82"/>
      <c r="F30" s="82"/>
      <c r="G30" s="82"/>
      <c r="H30" s="82"/>
      <c r="I30" s="82"/>
      <c r="J30" s="15"/>
      <c r="K30" s="15"/>
      <c r="L30" s="15"/>
      <c r="M30" s="15"/>
      <c r="N30" s="15"/>
      <c r="O30" s="47"/>
    </row>
    <row r="31" spans="2:15" ht="15.6">
      <c r="B31" s="15"/>
      <c r="C31" s="15"/>
      <c r="D31" s="82"/>
      <c r="E31" s="82"/>
      <c r="F31" s="82"/>
      <c r="G31" s="82"/>
      <c r="H31" s="82"/>
      <c r="I31" s="82"/>
      <c r="J31" s="15"/>
      <c r="K31" s="15"/>
      <c r="L31" s="15"/>
      <c r="M31" s="15"/>
      <c r="N31" s="15"/>
      <c r="O31" s="47"/>
    </row>
    <row r="32" spans="2:15" ht="15.6">
      <c r="B32" s="15"/>
      <c r="C32" s="15"/>
      <c r="D32" s="82"/>
      <c r="E32" s="82"/>
      <c r="F32" s="82"/>
      <c r="G32" s="82"/>
      <c r="H32" s="82"/>
      <c r="I32" s="82"/>
      <c r="J32" s="15"/>
      <c r="K32" s="15"/>
      <c r="L32" s="15"/>
      <c r="M32" s="15"/>
      <c r="N32" s="15"/>
      <c r="O32" s="47"/>
    </row>
    <row r="33" spans="2:15" ht="15.6">
      <c r="B33" s="15"/>
      <c r="C33" s="15"/>
      <c r="D33" s="82"/>
      <c r="E33" s="82"/>
      <c r="F33" s="82"/>
      <c r="G33" s="82"/>
      <c r="H33" s="82"/>
      <c r="I33" s="82"/>
      <c r="J33" s="15"/>
      <c r="K33" s="15"/>
      <c r="L33" s="15"/>
      <c r="M33" s="15"/>
      <c r="N33" s="15"/>
      <c r="O33" s="47"/>
    </row>
    <row r="34" spans="2:15" ht="15.6">
      <c r="B34" s="15"/>
      <c r="C34" s="15"/>
      <c r="D34" s="82"/>
      <c r="E34" s="82"/>
      <c r="F34" s="82"/>
      <c r="G34" s="82"/>
      <c r="H34" s="82"/>
      <c r="I34" s="82"/>
      <c r="J34" s="15"/>
      <c r="K34" s="15"/>
      <c r="L34" s="15"/>
      <c r="M34" s="15"/>
      <c r="N34" s="15"/>
      <c r="O34" s="47"/>
    </row>
    <row r="35" spans="2:15" ht="15.6">
      <c r="B35" s="15"/>
      <c r="C35" s="15"/>
      <c r="D35" s="82"/>
      <c r="E35" s="82"/>
      <c r="F35" s="82"/>
      <c r="G35" s="82"/>
      <c r="H35" s="82"/>
      <c r="I35" s="82"/>
      <c r="J35" s="15"/>
      <c r="K35" s="15"/>
      <c r="L35" s="15"/>
      <c r="M35" s="15"/>
      <c r="N35" s="15"/>
      <c r="O35" s="47"/>
    </row>
    <row r="36" spans="2:15" ht="15.6">
      <c r="B36" s="15"/>
      <c r="C36" s="15"/>
      <c r="D36" s="82"/>
      <c r="E36" s="82"/>
      <c r="F36" s="82"/>
      <c r="G36" s="82"/>
      <c r="H36" s="82"/>
      <c r="I36" s="82"/>
      <c r="J36" s="15"/>
      <c r="K36" s="15"/>
      <c r="L36" s="15"/>
      <c r="M36" s="15"/>
      <c r="N36" s="15"/>
      <c r="O36" s="47"/>
    </row>
    <row r="37" spans="2:15" ht="15.6">
      <c r="B37" s="15"/>
      <c r="C37" s="15"/>
      <c r="D37" s="82"/>
      <c r="E37" s="82"/>
      <c r="F37" s="82"/>
      <c r="G37" s="82"/>
      <c r="H37" s="82"/>
      <c r="I37" s="82"/>
      <c r="J37" s="15"/>
      <c r="K37" s="15"/>
      <c r="L37" s="15"/>
      <c r="M37" s="15"/>
      <c r="N37" s="15"/>
      <c r="O37" s="47"/>
    </row>
    <row r="38" spans="2:15" ht="15.6">
      <c r="B38" s="15"/>
      <c r="C38" s="15"/>
      <c r="D38" s="82"/>
      <c r="E38" s="82"/>
      <c r="F38" s="82"/>
      <c r="G38" s="82"/>
      <c r="H38" s="82"/>
      <c r="I38" s="82"/>
      <c r="J38" s="15"/>
      <c r="K38" s="15"/>
      <c r="L38" s="15"/>
      <c r="M38" s="15"/>
      <c r="N38" s="15"/>
      <c r="O38" s="47"/>
    </row>
    <row r="39" spans="2:15" ht="15.6">
      <c r="B39" s="15"/>
      <c r="C39" s="15"/>
      <c r="D39" s="82"/>
      <c r="E39" s="82"/>
      <c r="F39" s="82"/>
      <c r="G39" s="82"/>
      <c r="H39" s="82"/>
      <c r="I39" s="82"/>
      <c r="J39" s="15"/>
      <c r="K39" s="15"/>
      <c r="L39" s="15"/>
      <c r="M39" s="15"/>
      <c r="N39" s="15"/>
      <c r="O39" s="47"/>
    </row>
    <row r="40" spans="2:15" ht="15.6">
      <c r="B40" s="15"/>
      <c r="C40" s="15"/>
      <c r="D40" s="82"/>
      <c r="E40" s="82"/>
      <c r="F40" s="82"/>
      <c r="G40" s="82"/>
      <c r="H40" s="82"/>
      <c r="I40" s="82"/>
      <c r="J40" s="15"/>
      <c r="K40" s="15"/>
      <c r="L40" s="15"/>
      <c r="M40" s="15"/>
      <c r="N40" s="15"/>
      <c r="O40" s="47"/>
    </row>
    <row r="41" spans="2:15" ht="15.6">
      <c r="B41" s="15"/>
      <c r="C41" s="15"/>
      <c r="D41" s="82"/>
      <c r="E41" s="82"/>
      <c r="F41" s="82"/>
      <c r="G41" s="82"/>
      <c r="H41" s="82"/>
      <c r="I41" s="82"/>
      <c r="J41" s="15"/>
      <c r="K41" s="15"/>
      <c r="L41" s="15"/>
      <c r="M41" s="15"/>
      <c r="N41" s="15"/>
      <c r="O41" s="47"/>
    </row>
    <row r="42" spans="2:15" ht="15.6">
      <c r="B42" s="15"/>
      <c r="C42" s="15"/>
      <c r="D42" s="76" t="s">
        <v>26</v>
      </c>
      <c r="E42" s="77"/>
      <c r="F42" s="77"/>
      <c r="G42" s="77"/>
      <c r="H42" s="77"/>
      <c r="I42" s="78"/>
      <c r="J42" s="37">
        <f>SUM(J8:J41)/34</f>
        <v>16.058823529411764</v>
      </c>
      <c r="K42" s="37"/>
      <c r="L42" s="15"/>
      <c r="M42" s="15"/>
      <c r="N42" s="15"/>
      <c r="O42" s="47"/>
    </row>
    <row r="43" spans="2:15" ht="18">
      <c r="B43" s="6"/>
      <c r="C43" s="3"/>
      <c r="D43" s="76" t="s">
        <v>27</v>
      </c>
      <c r="E43" s="77"/>
      <c r="F43" s="77"/>
      <c r="G43" s="77"/>
      <c r="H43" s="77"/>
      <c r="I43" s="78"/>
      <c r="J43" s="36">
        <f>COUNTIF(J7:J40,"&gt;=70")</f>
        <v>7</v>
      </c>
      <c r="K43" s="35">
        <f>(J43*100)/34</f>
        <v>20.588235294117649</v>
      </c>
      <c r="L43" s="3"/>
      <c r="M43" s="3"/>
      <c r="N43" s="3"/>
      <c r="O43" s="16"/>
    </row>
    <row r="44" spans="2:15">
      <c r="C44" s="73"/>
      <c r="D44" s="73"/>
      <c r="E44" s="1"/>
      <c r="H44" s="81" t="s">
        <v>16</v>
      </c>
      <c r="I44" s="81"/>
      <c r="J44" s="9">
        <f>COUNTIF(J8:J22,"&gt;=70")</f>
        <v>7</v>
      </c>
      <c r="K44" s="9">
        <f>COUNTIF(K8:K41,"&gt;=70")</f>
        <v>0</v>
      </c>
      <c r="L44" s="9">
        <f>COUNTIF(L8:L43,"&gt;=70")</f>
        <v>0</v>
      </c>
      <c r="M44" s="9">
        <f>COUNTIF(M8:M43,"&gt;=70")</f>
        <v>0</v>
      </c>
      <c r="N44" s="9"/>
      <c r="O44" s="13">
        <f>COUNTIF(O8:O41,"&gt;=70")</f>
        <v>0</v>
      </c>
    </row>
    <row r="45" spans="2:15">
      <c r="C45" s="73"/>
      <c r="D45" s="73"/>
      <c r="E45" s="7"/>
      <c r="H45" s="79" t="s">
        <v>17</v>
      </c>
      <c r="I45" s="79"/>
      <c r="J45" s="10">
        <f>COUNTIF(J8:J22,"&lt;70")</f>
        <v>8</v>
      </c>
      <c r="K45" s="10">
        <v>15</v>
      </c>
      <c r="L45" s="10">
        <v>15</v>
      </c>
      <c r="M45" s="10">
        <v>15</v>
      </c>
      <c r="N45" s="10"/>
      <c r="O45" s="10">
        <f>COUNTIF(O8:O43,"&lt;70")</f>
        <v>15</v>
      </c>
    </row>
    <row r="46" spans="2:15">
      <c r="C46" s="73"/>
      <c r="D46" s="73"/>
      <c r="E46" s="73"/>
      <c r="H46" s="79" t="s">
        <v>18</v>
      </c>
      <c r="I46" s="79"/>
      <c r="J46" s="10">
        <f>COUNT(J8:J41)</f>
        <v>15</v>
      </c>
      <c r="K46" s="10">
        <v>15</v>
      </c>
      <c r="L46" s="10">
        <v>15</v>
      </c>
      <c r="M46" s="10">
        <v>15</v>
      </c>
      <c r="N46" s="10"/>
      <c r="O46" s="10">
        <f>COUNT(O8:O43)</f>
        <v>15</v>
      </c>
    </row>
    <row r="47" spans="2:15">
      <c r="C47" s="73"/>
      <c r="D47" s="73"/>
      <c r="E47" s="1"/>
      <c r="H47" s="80" t="s">
        <v>13</v>
      </c>
      <c r="I47" s="80"/>
      <c r="J47" s="11">
        <f>J44/J46</f>
        <v>0.46666666666666667</v>
      </c>
      <c r="K47" s="12">
        <f>K44/K46</f>
        <v>0</v>
      </c>
      <c r="L47" s="12">
        <f t="shared" ref="L47:O47" si="2">L44/L46</f>
        <v>0</v>
      </c>
      <c r="M47" s="12">
        <f t="shared" si="2"/>
        <v>0</v>
      </c>
      <c r="N47" s="12"/>
      <c r="O47" s="12">
        <f t="shared" si="2"/>
        <v>0</v>
      </c>
    </row>
    <row r="48" spans="2:15">
      <c r="C48" s="73"/>
      <c r="D48" s="73"/>
      <c r="E48" s="1"/>
      <c r="H48" s="80" t="s">
        <v>14</v>
      </c>
      <c r="I48" s="80"/>
      <c r="J48" s="11">
        <f>J45/J46</f>
        <v>0.53333333333333333</v>
      </c>
      <c r="K48" s="11">
        <f t="shared" ref="K48:O48" si="3">K45/K46</f>
        <v>1</v>
      </c>
      <c r="L48" s="12">
        <f t="shared" si="3"/>
        <v>1</v>
      </c>
      <c r="M48" s="12">
        <f t="shared" si="3"/>
        <v>1</v>
      </c>
      <c r="N48" s="12"/>
      <c r="O48" s="12">
        <f t="shared" si="3"/>
        <v>1</v>
      </c>
    </row>
    <row r="49" spans="3:14">
      <c r="C49" s="73"/>
      <c r="D49" s="73"/>
      <c r="E49" s="7"/>
    </row>
    <row r="50" spans="3:14">
      <c r="C50" s="1"/>
      <c r="D50" s="1"/>
      <c r="E50" s="7"/>
    </row>
    <row r="51" spans="3:14">
      <c r="J51" s="74"/>
      <c r="K51" s="74"/>
      <c r="L51" s="74"/>
      <c r="M51" s="74"/>
      <c r="N51" s="1"/>
    </row>
    <row r="52" spans="3:14">
      <c r="J52" s="75" t="s">
        <v>15</v>
      </c>
      <c r="K52" s="75"/>
      <c r="L52" s="75"/>
      <c r="M52" s="75"/>
      <c r="N52" s="7"/>
    </row>
  </sheetData>
  <sortState xmlns:xlrd2="http://schemas.microsoft.com/office/spreadsheetml/2017/richdata2" ref="D8:I41">
    <sortCondition ref="D8:D41"/>
  </sortState>
  <mergeCells count="56">
    <mergeCell ref="D12:I12"/>
    <mergeCell ref="B1:M1"/>
    <mergeCell ref="C2:M2"/>
    <mergeCell ref="D3:G3"/>
    <mergeCell ref="J3:K3"/>
    <mergeCell ref="D5:G5"/>
    <mergeCell ref="I5:J5"/>
    <mergeCell ref="D7:I7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7:I37"/>
    <mergeCell ref="D38:I38"/>
    <mergeCell ref="D39:I39"/>
    <mergeCell ref="D40:I40"/>
    <mergeCell ref="D41:I41"/>
    <mergeCell ref="C49:D49"/>
    <mergeCell ref="J51:M51"/>
    <mergeCell ref="J52:M52"/>
    <mergeCell ref="D42:I42"/>
    <mergeCell ref="C46:E46"/>
    <mergeCell ref="H46:I46"/>
    <mergeCell ref="C47:D47"/>
    <mergeCell ref="H47:I47"/>
    <mergeCell ref="C48:D48"/>
    <mergeCell ref="H48:I48"/>
    <mergeCell ref="D43:I43"/>
    <mergeCell ref="C44:D44"/>
    <mergeCell ref="H44:I44"/>
    <mergeCell ref="C45:D45"/>
    <mergeCell ref="H45:I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5"/>
  <sheetViews>
    <sheetView topLeftCell="A7" zoomScale="90" zoomScaleNormal="90" workbookViewId="0">
      <selection activeCell="L24" sqref="L24"/>
    </sheetView>
  </sheetViews>
  <sheetFormatPr baseColWidth="10" defaultRowHeight="14.4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3" width="7.44140625" customWidth="1"/>
    <col min="14" max="14" width="8" customWidth="1"/>
    <col min="15" max="15" width="10.6640625" customWidth="1"/>
    <col min="16" max="17" width="5.6640625" customWidth="1"/>
  </cols>
  <sheetData>
    <row r="1" spans="3:16" ht="15.6">
      <c r="C1" s="86" t="s">
        <v>9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2"/>
      <c r="P1" s="2"/>
    </row>
    <row r="2" spans="3:16">
      <c r="D2" s="87" t="s">
        <v>8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1"/>
      <c r="P2" s="1"/>
    </row>
    <row r="3" spans="3:16">
      <c r="D3" t="s">
        <v>0</v>
      </c>
      <c r="E3" s="99" t="s">
        <v>22</v>
      </c>
      <c r="F3" s="99"/>
      <c r="G3" s="99"/>
      <c r="H3" s="99"/>
      <c r="J3" t="s">
        <v>1</v>
      </c>
      <c r="K3" s="100" t="s">
        <v>102</v>
      </c>
      <c r="L3" s="100"/>
      <c r="N3" t="s">
        <v>2</v>
      </c>
      <c r="O3" s="34">
        <v>45201</v>
      </c>
    </row>
    <row r="4" spans="3:16" ht="6.75" customHeight="1"/>
    <row r="5" spans="3:16">
      <c r="D5" t="s">
        <v>3</v>
      </c>
      <c r="E5" s="100" t="s">
        <v>68</v>
      </c>
      <c r="F5" s="100"/>
      <c r="G5" s="100"/>
      <c r="H5" s="100"/>
      <c r="J5" s="73" t="s">
        <v>19</v>
      </c>
      <c r="K5" s="73"/>
      <c r="L5" s="74" t="s">
        <v>21</v>
      </c>
      <c r="M5" s="74"/>
      <c r="N5" s="74"/>
      <c r="O5" s="74"/>
    </row>
    <row r="6" spans="3:16" ht="11.25" customHeight="1"/>
    <row r="7" spans="3:16">
      <c r="C7" s="3" t="s">
        <v>4</v>
      </c>
      <c r="D7" s="3" t="s">
        <v>6</v>
      </c>
      <c r="E7" s="101" t="s">
        <v>5</v>
      </c>
      <c r="F7" s="101"/>
      <c r="G7" s="101"/>
      <c r="H7" s="101"/>
      <c r="I7" s="101"/>
      <c r="J7" s="101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6">
      <c r="C8" s="6">
        <v>1</v>
      </c>
      <c r="D8" s="15" t="s">
        <v>103</v>
      </c>
      <c r="E8" s="83" t="s">
        <v>132</v>
      </c>
      <c r="F8" s="84" t="s">
        <v>132</v>
      </c>
      <c r="G8" s="84" t="s">
        <v>132</v>
      </c>
      <c r="H8" s="84" t="s">
        <v>132</v>
      </c>
      <c r="I8" s="84" t="s">
        <v>132</v>
      </c>
      <c r="J8" s="85" t="s">
        <v>132</v>
      </c>
      <c r="K8" s="4">
        <v>0</v>
      </c>
      <c r="L8" s="4">
        <v>0</v>
      </c>
      <c r="M8" s="4">
        <v>0</v>
      </c>
      <c r="N8" s="4">
        <v>0</v>
      </c>
      <c r="O8" s="16">
        <f>SUM(K8:N8)/4</f>
        <v>0</v>
      </c>
      <c r="P8" s="51"/>
    </row>
    <row r="9" spans="3:16" ht="15.6">
      <c r="C9" s="6">
        <f>C8+1</f>
        <v>2</v>
      </c>
      <c r="D9" s="15" t="s">
        <v>104</v>
      </c>
      <c r="E9" s="83" t="s">
        <v>133</v>
      </c>
      <c r="F9" s="84" t="s">
        <v>133</v>
      </c>
      <c r="G9" s="84" t="s">
        <v>133</v>
      </c>
      <c r="H9" s="84" t="s">
        <v>133</v>
      </c>
      <c r="I9" s="84" t="s">
        <v>133</v>
      </c>
      <c r="J9" s="85" t="s">
        <v>133</v>
      </c>
      <c r="K9" s="4">
        <v>0</v>
      </c>
      <c r="L9" s="4">
        <v>0</v>
      </c>
      <c r="M9" s="4">
        <v>0</v>
      </c>
      <c r="N9" s="4">
        <v>0</v>
      </c>
      <c r="O9" s="16">
        <f t="shared" ref="O9:O27" si="0">SUM(K9:N9)/4</f>
        <v>0</v>
      </c>
      <c r="P9" s="51"/>
    </row>
    <row r="10" spans="3:16" ht="15.6">
      <c r="C10" s="6">
        <v>3</v>
      </c>
      <c r="D10" s="15" t="s">
        <v>105</v>
      </c>
      <c r="E10" s="83" t="s">
        <v>134</v>
      </c>
      <c r="F10" s="84" t="s">
        <v>134</v>
      </c>
      <c r="G10" s="84" t="s">
        <v>134</v>
      </c>
      <c r="H10" s="84" t="s">
        <v>134</v>
      </c>
      <c r="I10" s="84" t="s">
        <v>134</v>
      </c>
      <c r="J10" s="85" t="s">
        <v>134</v>
      </c>
      <c r="K10" s="4">
        <v>0</v>
      </c>
      <c r="L10" s="4">
        <v>0</v>
      </c>
      <c r="M10" s="4">
        <v>0</v>
      </c>
      <c r="N10" s="4">
        <v>0</v>
      </c>
      <c r="O10" s="16">
        <v>0</v>
      </c>
      <c r="P10" s="51"/>
    </row>
    <row r="11" spans="3:16" ht="15.6">
      <c r="C11" s="6">
        <v>4</v>
      </c>
      <c r="D11" s="15" t="s">
        <v>106</v>
      </c>
      <c r="E11" s="83" t="s">
        <v>135</v>
      </c>
      <c r="F11" s="84" t="s">
        <v>135</v>
      </c>
      <c r="G11" s="84" t="s">
        <v>135</v>
      </c>
      <c r="H11" s="84" t="s">
        <v>135</v>
      </c>
      <c r="I11" s="84" t="s">
        <v>135</v>
      </c>
      <c r="J11" s="85" t="s">
        <v>135</v>
      </c>
      <c r="K11" s="4">
        <v>0</v>
      </c>
      <c r="L11" s="4">
        <v>0</v>
      </c>
      <c r="M11" s="4">
        <v>0</v>
      </c>
      <c r="N11" s="4">
        <v>0</v>
      </c>
      <c r="O11" s="16">
        <f t="shared" si="0"/>
        <v>0</v>
      </c>
      <c r="P11" s="51"/>
    </row>
    <row r="12" spans="3:16" ht="15.6">
      <c r="C12" s="6">
        <v>5</v>
      </c>
      <c r="D12" s="15" t="s">
        <v>107</v>
      </c>
      <c r="E12" s="83" t="s">
        <v>136</v>
      </c>
      <c r="F12" s="84" t="s">
        <v>136</v>
      </c>
      <c r="G12" s="84" t="s">
        <v>136</v>
      </c>
      <c r="H12" s="84" t="s">
        <v>136</v>
      </c>
      <c r="I12" s="84" t="s">
        <v>136</v>
      </c>
      <c r="J12" s="85" t="s">
        <v>136</v>
      </c>
      <c r="K12" s="4">
        <v>0</v>
      </c>
      <c r="L12" s="4">
        <v>0</v>
      </c>
      <c r="M12" s="4">
        <v>0</v>
      </c>
      <c r="N12" s="4">
        <v>0</v>
      </c>
      <c r="O12" s="16">
        <v>0</v>
      </c>
      <c r="P12" s="51"/>
    </row>
    <row r="13" spans="3:16" ht="15.6">
      <c r="C13" s="6">
        <v>6</v>
      </c>
      <c r="D13" s="15" t="s">
        <v>108</v>
      </c>
      <c r="E13" s="83" t="s">
        <v>137</v>
      </c>
      <c r="F13" s="84" t="s">
        <v>137</v>
      </c>
      <c r="G13" s="84" t="s">
        <v>137</v>
      </c>
      <c r="H13" s="84" t="s">
        <v>137</v>
      </c>
      <c r="I13" s="84" t="s">
        <v>137</v>
      </c>
      <c r="J13" s="85" t="s">
        <v>137</v>
      </c>
      <c r="K13" s="4">
        <v>0</v>
      </c>
      <c r="L13" s="4">
        <v>0</v>
      </c>
      <c r="M13" s="4">
        <v>0</v>
      </c>
      <c r="N13" s="4">
        <v>0</v>
      </c>
      <c r="O13" s="16">
        <v>0</v>
      </c>
      <c r="P13" s="51"/>
    </row>
    <row r="14" spans="3:16" ht="15.6">
      <c r="C14" s="6">
        <v>7</v>
      </c>
      <c r="D14" s="15" t="s">
        <v>109</v>
      </c>
      <c r="E14" s="83" t="s">
        <v>138</v>
      </c>
      <c r="F14" s="84" t="s">
        <v>138</v>
      </c>
      <c r="G14" s="84" t="s">
        <v>138</v>
      </c>
      <c r="H14" s="84" t="s">
        <v>138</v>
      </c>
      <c r="I14" s="84" t="s">
        <v>138</v>
      </c>
      <c r="J14" s="85" t="s">
        <v>138</v>
      </c>
      <c r="K14" s="4">
        <v>0</v>
      </c>
      <c r="L14" s="4">
        <v>0</v>
      </c>
      <c r="M14" s="4">
        <v>0</v>
      </c>
      <c r="N14" s="4">
        <v>0</v>
      </c>
      <c r="O14" s="16">
        <f>SUM(K14:N14)/4</f>
        <v>0</v>
      </c>
      <c r="P14" s="51"/>
    </row>
    <row r="15" spans="3:16" ht="15.6">
      <c r="C15" s="6">
        <v>8</v>
      </c>
      <c r="D15" s="15" t="s">
        <v>110</v>
      </c>
      <c r="E15" s="83" t="s">
        <v>139</v>
      </c>
      <c r="F15" s="84" t="s">
        <v>139</v>
      </c>
      <c r="G15" s="84" t="s">
        <v>139</v>
      </c>
      <c r="H15" s="84" t="s">
        <v>139</v>
      </c>
      <c r="I15" s="84" t="s">
        <v>139</v>
      </c>
      <c r="J15" s="85" t="s">
        <v>139</v>
      </c>
      <c r="K15" s="4">
        <v>0</v>
      </c>
      <c r="L15" s="4">
        <v>0</v>
      </c>
      <c r="M15" s="4">
        <v>0</v>
      </c>
      <c r="N15" s="4">
        <v>0</v>
      </c>
      <c r="O15" s="16">
        <f t="shared" si="0"/>
        <v>0</v>
      </c>
      <c r="P15" s="51"/>
    </row>
    <row r="16" spans="3:16" ht="15.6">
      <c r="C16" s="6">
        <v>9</v>
      </c>
      <c r="D16" s="15" t="s">
        <v>111</v>
      </c>
      <c r="E16" s="83" t="s">
        <v>140</v>
      </c>
      <c r="F16" s="84" t="s">
        <v>140</v>
      </c>
      <c r="G16" s="84" t="s">
        <v>140</v>
      </c>
      <c r="H16" s="84" t="s">
        <v>140</v>
      </c>
      <c r="I16" s="84" t="s">
        <v>140</v>
      </c>
      <c r="J16" s="85" t="s">
        <v>140</v>
      </c>
      <c r="K16" s="4">
        <v>0</v>
      </c>
      <c r="L16" s="4">
        <v>0</v>
      </c>
      <c r="M16" s="4">
        <v>0</v>
      </c>
      <c r="N16" s="4">
        <v>0</v>
      </c>
      <c r="O16" s="16">
        <f t="shared" si="0"/>
        <v>0</v>
      </c>
      <c r="P16" s="51"/>
    </row>
    <row r="17" spans="3:16" ht="15.6">
      <c r="C17" s="6">
        <v>10</v>
      </c>
      <c r="D17" s="15" t="s">
        <v>112</v>
      </c>
      <c r="E17" s="83" t="s">
        <v>141</v>
      </c>
      <c r="F17" s="84" t="s">
        <v>141</v>
      </c>
      <c r="G17" s="84" t="s">
        <v>141</v>
      </c>
      <c r="H17" s="84" t="s">
        <v>141</v>
      </c>
      <c r="I17" s="84" t="s">
        <v>141</v>
      </c>
      <c r="J17" s="85" t="s">
        <v>141</v>
      </c>
      <c r="K17" s="4">
        <v>0</v>
      </c>
      <c r="L17" s="4">
        <v>0</v>
      </c>
      <c r="M17" s="4">
        <v>0</v>
      </c>
      <c r="N17" s="4">
        <v>0</v>
      </c>
      <c r="O17" s="16">
        <f t="shared" si="0"/>
        <v>0</v>
      </c>
      <c r="P17" s="51"/>
    </row>
    <row r="18" spans="3:16" ht="15.6">
      <c r="C18" s="6">
        <f t="shared" ref="C18:C19" si="1">C17+1</f>
        <v>11</v>
      </c>
      <c r="D18" s="15" t="s">
        <v>113</v>
      </c>
      <c r="E18" s="83" t="s">
        <v>142</v>
      </c>
      <c r="F18" s="84" t="s">
        <v>142</v>
      </c>
      <c r="G18" s="84" t="s">
        <v>142</v>
      </c>
      <c r="H18" s="84" t="s">
        <v>142</v>
      </c>
      <c r="I18" s="84" t="s">
        <v>142</v>
      </c>
      <c r="J18" s="85" t="s">
        <v>142</v>
      </c>
      <c r="K18" s="4">
        <v>0</v>
      </c>
      <c r="L18" s="4">
        <v>0</v>
      </c>
      <c r="M18" s="4">
        <v>0</v>
      </c>
      <c r="N18" s="4">
        <v>0</v>
      </c>
      <c r="O18" s="16">
        <f t="shared" si="0"/>
        <v>0</v>
      </c>
      <c r="P18" s="51"/>
    </row>
    <row r="19" spans="3:16" ht="15.6">
      <c r="C19" s="6">
        <f t="shared" si="1"/>
        <v>12</v>
      </c>
      <c r="D19" s="15" t="s">
        <v>114</v>
      </c>
      <c r="E19" s="83" t="s">
        <v>143</v>
      </c>
      <c r="F19" s="84" t="s">
        <v>143</v>
      </c>
      <c r="G19" s="84" t="s">
        <v>143</v>
      </c>
      <c r="H19" s="84" t="s">
        <v>143</v>
      </c>
      <c r="I19" s="84" t="s">
        <v>143</v>
      </c>
      <c r="J19" s="85" t="s">
        <v>143</v>
      </c>
      <c r="K19" s="4">
        <v>0</v>
      </c>
      <c r="L19" s="4">
        <v>0</v>
      </c>
      <c r="M19" s="4">
        <v>0</v>
      </c>
      <c r="N19" s="4">
        <v>0</v>
      </c>
      <c r="O19" s="16">
        <f t="shared" si="0"/>
        <v>0</v>
      </c>
      <c r="P19" s="51"/>
    </row>
    <row r="20" spans="3:16" ht="15.6">
      <c r="C20" s="49">
        <f>C19+1</f>
        <v>13</v>
      </c>
      <c r="D20" s="15" t="s">
        <v>115</v>
      </c>
      <c r="E20" s="83" t="s">
        <v>144</v>
      </c>
      <c r="F20" s="84" t="s">
        <v>144</v>
      </c>
      <c r="G20" s="84" t="s">
        <v>144</v>
      </c>
      <c r="H20" s="84" t="s">
        <v>144</v>
      </c>
      <c r="I20" s="84" t="s">
        <v>144</v>
      </c>
      <c r="J20" s="85" t="s">
        <v>144</v>
      </c>
      <c r="K20" s="4">
        <v>0</v>
      </c>
      <c r="L20" s="4">
        <v>0</v>
      </c>
      <c r="M20" s="4">
        <v>0</v>
      </c>
      <c r="N20" s="4">
        <v>0</v>
      </c>
      <c r="O20" s="16">
        <f t="shared" si="0"/>
        <v>0</v>
      </c>
      <c r="P20" s="51"/>
    </row>
    <row r="21" spans="3:16" ht="15.6">
      <c r="C21" s="49">
        <v>14</v>
      </c>
      <c r="D21" s="15" t="s">
        <v>116</v>
      </c>
      <c r="E21" s="83" t="s">
        <v>145</v>
      </c>
      <c r="F21" s="84" t="s">
        <v>145</v>
      </c>
      <c r="G21" s="84" t="s">
        <v>145</v>
      </c>
      <c r="H21" s="84" t="s">
        <v>145</v>
      </c>
      <c r="I21" s="84" t="s">
        <v>145</v>
      </c>
      <c r="J21" s="85" t="s">
        <v>145</v>
      </c>
      <c r="K21" s="4">
        <v>0</v>
      </c>
      <c r="L21" s="4">
        <v>0</v>
      </c>
      <c r="M21" s="4">
        <v>0</v>
      </c>
      <c r="N21" s="4">
        <v>0</v>
      </c>
      <c r="O21" s="16">
        <f t="shared" si="0"/>
        <v>0</v>
      </c>
      <c r="P21" s="51"/>
    </row>
    <row r="22" spans="3:16" ht="15.6">
      <c r="C22" s="49">
        <v>15</v>
      </c>
      <c r="D22" s="15" t="s">
        <v>117</v>
      </c>
      <c r="E22" s="83" t="s">
        <v>146</v>
      </c>
      <c r="F22" s="84" t="s">
        <v>146</v>
      </c>
      <c r="G22" s="84" t="s">
        <v>146</v>
      </c>
      <c r="H22" s="84" t="s">
        <v>146</v>
      </c>
      <c r="I22" s="84" t="s">
        <v>146</v>
      </c>
      <c r="J22" s="85" t="s">
        <v>146</v>
      </c>
      <c r="K22" s="4">
        <v>0</v>
      </c>
      <c r="L22" s="4">
        <v>0</v>
      </c>
      <c r="M22" s="4">
        <v>0</v>
      </c>
      <c r="N22" s="4">
        <v>0</v>
      </c>
      <c r="O22" s="16">
        <f>SUM(K22:N22)/4</f>
        <v>0</v>
      </c>
      <c r="P22" s="51"/>
    </row>
    <row r="23" spans="3:16" ht="15.6">
      <c r="C23" s="49">
        <f t="shared" ref="C23:C31" si="2">C22+1</f>
        <v>16</v>
      </c>
      <c r="D23" s="15" t="s">
        <v>118</v>
      </c>
      <c r="E23" s="83" t="s">
        <v>147</v>
      </c>
      <c r="F23" s="84" t="s">
        <v>147</v>
      </c>
      <c r="G23" s="84" t="s">
        <v>147</v>
      </c>
      <c r="H23" s="84" t="s">
        <v>147</v>
      </c>
      <c r="I23" s="84" t="s">
        <v>147</v>
      </c>
      <c r="J23" s="85" t="s">
        <v>147</v>
      </c>
      <c r="K23" s="4">
        <v>0</v>
      </c>
      <c r="L23" s="4">
        <v>0</v>
      </c>
      <c r="M23" s="4">
        <v>0</v>
      </c>
      <c r="N23" s="4">
        <v>0</v>
      </c>
      <c r="O23" s="16">
        <f t="shared" si="0"/>
        <v>0</v>
      </c>
      <c r="P23" s="51"/>
    </row>
    <row r="24" spans="3:16" ht="15.6">
      <c r="C24" s="49">
        <f t="shared" si="2"/>
        <v>17</v>
      </c>
      <c r="D24" s="15" t="s">
        <v>119</v>
      </c>
      <c r="E24" s="83" t="s">
        <v>148</v>
      </c>
      <c r="F24" s="84" t="s">
        <v>148</v>
      </c>
      <c r="G24" s="84" t="s">
        <v>148</v>
      </c>
      <c r="H24" s="84" t="s">
        <v>148</v>
      </c>
      <c r="I24" s="84" t="s">
        <v>148</v>
      </c>
      <c r="J24" s="85" t="s">
        <v>148</v>
      </c>
      <c r="K24" s="4">
        <v>0</v>
      </c>
      <c r="L24" s="4">
        <v>0</v>
      </c>
      <c r="M24" s="4">
        <v>0</v>
      </c>
      <c r="N24" s="4">
        <v>0</v>
      </c>
      <c r="O24" s="16">
        <f t="shared" si="0"/>
        <v>0</v>
      </c>
      <c r="P24" s="51"/>
    </row>
    <row r="25" spans="3:16" ht="15.6">
      <c r="C25" s="49">
        <f t="shared" si="2"/>
        <v>18</v>
      </c>
      <c r="D25" s="15" t="s">
        <v>120</v>
      </c>
      <c r="E25" s="83" t="s">
        <v>149</v>
      </c>
      <c r="F25" s="84" t="s">
        <v>149</v>
      </c>
      <c r="G25" s="84" t="s">
        <v>149</v>
      </c>
      <c r="H25" s="84" t="s">
        <v>149</v>
      </c>
      <c r="I25" s="84" t="s">
        <v>149</v>
      </c>
      <c r="J25" s="85" t="s">
        <v>149</v>
      </c>
      <c r="K25" s="4">
        <v>0</v>
      </c>
      <c r="L25" s="4">
        <v>0</v>
      </c>
      <c r="M25" s="4">
        <v>0</v>
      </c>
      <c r="N25" s="4">
        <v>0</v>
      </c>
      <c r="O25" s="16">
        <f t="shared" si="0"/>
        <v>0</v>
      </c>
      <c r="P25" s="51"/>
    </row>
    <row r="26" spans="3:16" ht="15.6">
      <c r="C26" s="49">
        <f t="shared" si="2"/>
        <v>19</v>
      </c>
      <c r="D26" s="15" t="s">
        <v>121</v>
      </c>
      <c r="E26" s="83" t="s">
        <v>150</v>
      </c>
      <c r="F26" s="84" t="s">
        <v>150</v>
      </c>
      <c r="G26" s="84" t="s">
        <v>150</v>
      </c>
      <c r="H26" s="84" t="s">
        <v>150</v>
      </c>
      <c r="I26" s="84" t="s">
        <v>150</v>
      </c>
      <c r="J26" s="85" t="s">
        <v>150</v>
      </c>
      <c r="K26" s="4">
        <v>0</v>
      </c>
      <c r="L26" s="4">
        <v>0</v>
      </c>
      <c r="M26" s="4">
        <v>0</v>
      </c>
      <c r="N26" s="4">
        <v>0</v>
      </c>
      <c r="O26" s="16">
        <f t="shared" si="0"/>
        <v>0</v>
      </c>
      <c r="P26" s="51"/>
    </row>
    <row r="27" spans="3:16" ht="15.6">
      <c r="C27" s="49">
        <f t="shared" si="2"/>
        <v>20</v>
      </c>
      <c r="D27" s="15" t="s">
        <v>122</v>
      </c>
      <c r="E27" s="83" t="s">
        <v>151</v>
      </c>
      <c r="F27" s="84" t="s">
        <v>151</v>
      </c>
      <c r="G27" s="84" t="s">
        <v>151</v>
      </c>
      <c r="H27" s="84" t="s">
        <v>151</v>
      </c>
      <c r="I27" s="84" t="s">
        <v>151</v>
      </c>
      <c r="J27" s="85" t="s">
        <v>151</v>
      </c>
      <c r="K27" s="4">
        <v>0</v>
      </c>
      <c r="L27" s="4">
        <v>0</v>
      </c>
      <c r="M27" s="4">
        <v>0</v>
      </c>
      <c r="N27" s="4">
        <v>0</v>
      </c>
      <c r="O27" s="16">
        <f t="shared" si="0"/>
        <v>0</v>
      </c>
      <c r="P27" s="51"/>
    </row>
    <row r="28" spans="3:16" ht="15.6">
      <c r="C28" s="49">
        <f t="shared" si="2"/>
        <v>21</v>
      </c>
      <c r="D28" s="15" t="s">
        <v>123</v>
      </c>
      <c r="E28" s="83" t="s">
        <v>152</v>
      </c>
      <c r="F28" s="84" t="s">
        <v>152</v>
      </c>
      <c r="G28" s="84" t="s">
        <v>152</v>
      </c>
      <c r="H28" s="84" t="s">
        <v>152</v>
      </c>
      <c r="I28" s="84" t="s">
        <v>152</v>
      </c>
      <c r="J28" s="85" t="s">
        <v>152</v>
      </c>
      <c r="K28" s="4">
        <v>0</v>
      </c>
      <c r="L28" s="4">
        <v>0</v>
      </c>
      <c r="M28" s="4">
        <v>0</v>
      </c>
      <c r="N28" s="4">
        <v>0</v>
      </c>
      <c r="O28" s="16">
        <f>SUM(K28:N28)/4</f>
        <v>0</v>
      </c>
      <c r="P28" s="51"/>
    </row>
    <row r="29" spans="3:16" ht="15.6">
      <c r="C29" s="49">
        <f t="shared" si="2"/>
        <v>22</v>
      </c>
      <c r="D29" s="15" t="s">
        <v>124</v>
      </c>
      <c r="E29" s="95" t="s">
        <v>153</v>
      </c>
      <c r="F29" s="96" t="s">
        <v>153</v>
      </c>
      <c r="G29" s="96" t="s">
        <v>153</v>
      </c>
      <c r="H29" s="96" t="s">
        <v>153</v>
      </c>
      <c r="I29" s="96" t="s">
        <v>153</v>
      </c>
      <c r="J29" s="97" t="s">
        <v>153</v>
      </c>
      <c r="K29" s="4">
        <v>0</v>
      </c>
      <c r="L29" s="17">
        <v>0</v>
      </c>
      <c r="M29" s="17">
        <v>0</v>
      </c>
      <c r="N29" s="17">
        <v>0</v>
      </c>
      <c r="O29" s="16">
        <v>0</v>
      </c>
      <c r="P29" s="51"/>
    </row>
    <row r="30" spans="3:16" ht="15.6">
      <c r="C30" s="49">
        <f t="shared" si="2"/>
        <v>23</v>
      </c>
      <c r="D30" s="6" t="s">
        <v>125</v>
      </c>
      <c r="E30" s="95" t="s">
        <v>154</v>
      </c>
      <c r="F30" s="96" t="s">
        <v>154</v>
      </c>
      <c r="G30" s="96" t="s">
        <v>154</v>
      </c>
      <c r="H30" s="96" t="s">
        <v>154</v>
      </c>
      <c r="I30" s="96" t="s">
        <v>154</v>
      </c>
      <c r="J30" s="97" t="s">
        <v>154</v>
      </c>
      <c r="K30" s="4">
        <v>0</v>
      </c>
      <c r="L30" s="4">
        <v>0</v>
      </c>
      <c r="M30" s="4">
        <v>0</v>
      </c>
      <c r="N30" s="4">
        <v>0</v>
      </c>
      <c r="O30" s="16">
        <v>0</v>
      </c>
      <c r="P30" s="51"/>
    </row>
    <row r="31" spans="3:16" ht="15.6">
      <c r="C31" s="49">
        <f t="shared" si="2"/>
        <v>24</v>
      </c>
      <c r="D31" s="6" t="s">
        <v>126</v>
      </c>
      <c r="E31" s="95" t="s">
        <v>155</v>
      </c>
      <c r="F31" s="96" t="s">
        <v>155</v>
      </c>
      <c r="G31" s="96" t="s">
        <v>155</v>
      </c>
      <c r="H31" s="96" t="s">
        <v>155</v>
      </c>
      <c r="I31" s="96" t="s">
        <v>155</v>
      </c>
      <c r="J31" s="97" t="s">
        <v>155</v>
      </c>
      <c r="K31" s="4">
        <v>0</v>
      </c>
      <c r="L31" s="4">
        <v>0</v>
      </c>
      <c r="M31" s="4">
        <v>0</v>
      </c>
      <c r="N31" s="4">
        <v>0</v>
      </c>
      <c r="O31" s="16">
        <v>0</v>
      </c>
    </row>
    <row r="32" spans="3:16" ht="15.6">
      <c r="C32" s="49">
        <v>25</v>
      </c>
      <c r="D32" s="6" t="s">
        <v>127</v>
      </c>
      <c r="E32" s="95" t="s">
        <v>156</v>
      </c>
      <c r="F32" s="96" t="s">
        <v>156</v>
      </c>
      <c r="G32" s="96" t="s">
        <v>156</v>
      </c>
      <c r="H32" s="96" t="s">
        <v>156</v>
      </c>
      <c r="I32" s="96" t="s">
        <v>156</v>
      </c>
      <c r="J32" s="97" t="s">
        <v>156</v>
      </c>
      <c r="K32" s="4">
        <v>0</v>
      </c>
      <c r="L32" s="4">
        <v>0</v>
      </c>
      <c r="M32" s="4">
        <v>0</v>
      </c>
      <c r="N32" s="4">
        <v>0</v>
      </c>
      <c r="O32" s="16">
        <v>0</v>
      </c>
    </row>
    <row r="33" spans="3:15" ht="15.6">
      <c r="C33" s="49">
        <v>26</v>
      </c>
      <c r="D33" s="6" t="s">
        <v>128</v>
      </c>
      <c r="E33" s="95" t="s">
        <v>157</v>
      </c>
      <c r="F33" s="96" t="s">
        <v>157</v>
      </c>
      <c r="G33" s="96" t="s">
        <v>157</v>
      </c>
      <c r="H33" s="96" t="s">
        <v>157</v>
      </c>
      <c r="I33" s="96" t="s">
        <v>157</v>
      </c>
      <c r="J33" s="97" t="s">
        <v>157</v>
      </c>
      <c r="K33" s="4">
        <v>0</v>
      </c>
      <c r="L33" s="4">
        <v>0</v>
      </c>
      <c r="M33" s="4">
        <v>0</v>
      </c>
      <c r="N33" s="4">
        <v>0</v>
      </c>
      <c r="O33" s="16">
        <v>0</v>
      </c>
    </row>
    <row r="34" spans="3:15" ht="15.6">
      <c r="C34" s="50">
        <v>27</v>
      </c>
      <c r="D34" s="6" t="s">
        <v>129</v>
      </c>
      <c r="E34" s="95" t="s">
        <v>158</v>
      </c>
      <c r="F34" s="96"/>
      <c r="G34" s="96"/>
      <c r="H34" s="96"/>
      <c r="I34" s="96"/>
      <c r="J34" s="97"/>
      <c r="K34" s="4">
        <v>0</v>
      </c>
      <c r="L34" s="4">
        <v>0</v>
      </c>
      <c r="M34" s="4">
        <v>0</v>
      </c>
      <c r="N34" s="4">
        <v>0</v>
      </c>
      <c r="O34" s="16">
        <v>0</v>
      </c>
    </row>
    <row r="35" spans="3:15" ht="15.6">
      <c r="C35" s="50">
        <v>28</v>
      </c>
      <c r="D35" s="6" t="s">
        <v>130</v>
      </c>
      <c r="E35" s="95" t="s">
        <v>159</v>
      </c>
      <c r="F35" s="96"/>
      <c r="G35" s="96"/>
      <c r="H35" s="96"/>
      <c r="I35" s="96"/>
      <c r="J35" s="97"/>
      <c r="K35" s="4">
        <v>0</v>
      </c>
      <c r="L35" s="4">
        <v>0</v>
      </c>
      <c r="M35" s="4">
        <v>0</v>
      </c>
      <c r="N35" s="4">
        <v>0</v>
      </c>
      <c r="O35" s="16">
        <v>0</v>
      </c>
    </row>
    <row r="36" spans="3:15" ht="15.6">
      <c r="C36" s="49">
        <v>29</v>
      </c>
      <c r="D36" s="3" t="s">
        <v>131</v>
      </c>
      <c r="E36" s="95" t="s">
        <v>160</v>
      </c>
      <c r="F36" s="96"/>
      <c r="G36" s="96"/>
      <c r="H36" s="96"/>
      <c r="I36" s="96"/>
      <c r="J36" s="97"/>
      <c r="K36" s="4">
        <v>0</v>
      </c>
      <c r="L36" s="4">
        <v>0</v>
      </c>
      <c r="M36" s="4">
        <v>0</v>
      </c>
      <c r="N36" s="4">
        <v>0</v>
      </c>
      <c r="O36" s="16">
        <v>0</v>
      </c>
    </row>
    <row r="37" spans="3:15">
      <c r="D37" s="98"/>
      <c r="E37" s="98"/>
      <c r="F37" s="1"/>
      <c r="I37" s="93" t="s">
        <v>16</v>
      </c>
      <c r="J37" s="94"/>
      <c r="K37" s="9">
        <f>COUNTIF(K8:K36,"&gt;=70")</f>
        <v>0</v>
      </c>
      <c r="L37" s="9">
        <f>COUNTIF(L8:L36,"&gt;=70")</f>
        <v>0</v>
      </c>
      <c r="M37" s="9">
        <f>COUNTIF(M8:M36,"&gt;=70")</f>
        <v>0</v>
      </c>
      <c r="N37" s="9">
        <f>COUNTIF(N8:N36,"&gt;=70")</f>
        <v>0</v>
      </c>
      <c r="O37" s="13">
        <f>COUNTIF(O8:O34,"&gt;=70")</f>
        <v>0</v>
      </c>
    </row>
    <row r="38" spans="3:15">
      <c r="D38" s="73"/>
      <c r="E38" s="73"/>
      <c r="F38" s="7"/>
      <c r="I38" s="93" t="s">
        <v>17</v>
      </c>
      <c r="J38" s="94"/>
      <c r="K38" s="10">
        <f>COUNTIF(K8:K36,"&lt;70")</f>
        <v>29</v>
      </c>
      <c r="L38" s="10">
        <f>COUNTIF(L8:L36,"&lt;70")</f>
        <v>29</v>
      </c>
      <c r="M38" s="10">
        <f>COUNTIF(M8:M36,"&lt;70")</f>
        <v>29</v>
      </c>
      <c r="N38" s="10">
        <f>COUNTIF(N8:N36,"&lt;70")</f>
        <v>29</v>
      </c>
      <c r="O38" s="10">
        <f>COUNTIF(O8:O36,"&lt;70")</f>
        <v>29</v>
      </c>
    </row>
    <row r="39" spans="3:15">
      <c r="D39" s="73"/>
      <c r="E39" s="73"/>
      <c r="F39" s="73"/>
      <c r="I39" s="93" t="s">
        <v>18</v>
      </c>
      <c r="J39" s="94"/>
      <c r="K39" s="10">
        <f>COUNT(K8:K36)</f>
        <v>29</v>
      </c>
      <c r="L39" s="10">
        <f>COUNT(L8:L36)</f>
        <v>29</v>
      </c>
      <c r="M39" s="10">
        <f>COUNT(M8:M36)</f>
        <v>29</v>
      </c>
      <c r="N39" s="10">
        <f>COUNT(N8:N36)</f>
        <v>29</v>
      </c>
      <c r="O39" s="10">
        <f>COUNT(O8:O36)</f>
        <v>29</v>
      </c>
    </row>
    <row r="40" spans="3:15">
      <c r="D40" s="73"/>
      <c r="E40" s="73"/>
      <c r="F40" s="1"/>
      <c r="I40" s="91" t="s">
        <v>13</v>
      </c>
      <c r="J40" s="92"/>
      <c r="K40" s="11">
        <f>K37/K39</f>
        <v>0</v>
      </c>
      <c r="L40" s="12">
        <f t="shared" ref="L40:O40" si="3">L37/L39</f>
        <v>0</v>
      </c>
      <c r="M40" s="12">
        <f t="shared" si="3"/>
        <v>0</v>
      </c>
      <c r="N40" s="12">
        <f t="shared" si="3"/>
        <v>0</v>
      </c>
      <c r="O40" s="12">
        <f t="shared" si="3"/>
        <v>0</v>
      </c>
    </row>
    <row r="41" spans="3:15">
      <c r="D41" s="73"/>
      <c r="E41" s="73"/>
      <c r="F41" s="1"/>
      <c r="I41" s="91" t="s">
        <v>14</v>
      </c>
      <c r="J41" s="92"/>
      <c r="K41" s="11">
        <f>K38/K39</f>
        <v>1</v>
      </c>
      <c r="L41" s="11">
        <f t="shared" ref="L41:O41" si="4">L38/L39</f>
        <v>1</v>
      </c>
      <c r="M41" s="12">
        <f t="shared" si="4"/>
        <v>1</v>
      </c>
      <c r="N41" s="12">
        <f t="shared" si="4"/>
        <v>1</v>
      </c>
      <c r="O41" s="12">
        <f t="shared" si="4"/>
        <v>1</v>
      </c>
    </row>
    <row r="42" spans="3:15">
      <c r="D42" s="73"/>
      <c r="E42" s="73"/>
      <c r="F42" s="7"/>
    </row>
    <row r="43" spans="3:15">
      <c r="D43" s="1"/>
      <c r="E43" s="1"/>
      <c r="F43" s="7"/>
    </row>
    <row r="44" spans="3:15">
      <c r="K44" s="74"/>
      <c r="L44" s="74"/>
      <c r="M44" s="74"/>
      <c r="N44" s="74"/>
    </row>
    <row r="45" spans="3:15">
      <c r="K45" s="75" t="s">
        <v>15</v>
      </c>
      <c r="L45" s="75"/>
      <c r="M45" s="75"/>
      <c r="N45" s="75"/>
    </row>
  </sheetData>
  <mergeCells count="50">
    <mergeCell ref="E15:J15"/>
    <mergeCell ref="C1:N1"/>
    <mergeCell ref="D2:N2"/>
    <mergeCell ref="E3:H3"/>
    <mergeCell ref="K3:L3"/>
    <mergeCell ref="E5:H5"/>
    <mergeCell ref="J5:K5"/>
    <mergeCell ref="L5:O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4:J34"/>
    <mergeCell ref="E36:J36"/>
    <mergeCell ref="D37:E37"/>
    <mergeCell ref="I37:J37"/>
    <mergeCell ref="E32:J32"/>
    <mergeCell ref="E33:J33"/>
    <mergeCell ref="E35:J35"/>
    <mergeCell ref="D38:E38"/>
    <mergeCell ref="I38:J38"/>
    <mergeCell ref="D39:F39"/>
    <mergeCell ref="I39:J39"/>
    <mergeCell ref="D40:E40"/>
    <mergeCell ref="I40:J40"/>
    <mergeCell ref="D41:E41"/>
    <mergeCell ref="I41:J41"/>
    <mergeCell ref="D42:E42"/>
    <mergeCell ref="K44:N44"/>
    <mergeCell ref="K45:N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FLUIDOS 511A</vt:lpstr>
      <vt:lpstr>FLUIDOS 511B</vt:lpstr>
      <vt:lpstr>QUÍMICA 111B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2023-10-08T17:16:56Z</dcterms:modified>
</cp:coreProperties>
</file>