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02_2023\REPORTE CAL\REPORTE 2\"/>
    </mc:Choice>
  </mc:AlternateContent>
  <xr:revisionPtr revIDLastSave="0" documentId="13_ncr:1_{DB6FF7C3-65FC-4515-9937-A49E37EC4AC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F28" i="10" l="1"/>
  <c r="E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10" i="22"/>
  <c r="B30" i="22" s="1"/>
  <c r="L8" i="22"/>
  <c r="H8" i="22"/>
  <c r="E8" i="22"/>
  <c r="N21" i="22"/>
  <c r="M21" i="22"/>
  <c r="K21" i="22"/>
  <c r="G21" i="22"/>
  <c r="F21" i="22"/>
  <c r="B37" i="10"/>
  <c r="K28" i="10"/>
  <c r="I28" i="10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H14" i="24"/>
  <c r="H15" i="24"/>
  <c r="H16" i="24"/>
  <c r="H17" i="24"/>
  <c r="H18" i="24"/>
  <c r="H19" i="24"/>
  <c r="H20" i="24"/>
  <c r="E28" i="24"/>
  <c r="L14" i="23"/>
  <c r="L15" i="23"/>
  <c r="L16" i="23"/>
  <c r="L17" i="23"/>
  <c r="L18" i="23"/>
  <c r="L19" i="23"/>
  <c r="L20" i="23"/>
  <c r="H14" i="23"/>
  <c r="H15" i="23"/>
  <c r="H16" i="23"/>
  <c r="H17" i="23"/>
  <c r="H18" i="23"/>
  <c r="H19" i="23"/>
  <c r="H20" i="23"/>
  <c r="E28" i="23"/>
  <c r="E21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1" i="22"/>
  <c r="J21" i="22" s="1"/>
  <c r="H21" i="22"/>
  <c r="L2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<sst xmlns="http://schemas.openxmlformats.org/spreadsheetml/2006/main" count="196" uniqueCount="46">
  <si>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</si>
  <si>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</si>
  <si>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</si>
  <si>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</si>
  <si>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</si>
  <si>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</si>
  <si>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</si>
  <si>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</si>
  <si>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</si>
  <si>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</si>
  <si>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</si>
  <si>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</si>
  <si>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</si>
  <si>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</si>
  <si>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</si>
  <si>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</si>
  <si>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</si>
  <si>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</si>
  <si>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</si>
  <si>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</si>
  <si>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</si>
  <si>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</si>
  <si>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</si>
  <si>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</si>
  <si>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</si>
  <si>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</si>
  <si>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</si>
  <si>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</si>
  <si>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</si>
  <si>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</si>
  <si>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</si>
  <si>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</si>
  <si>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</si>
  <si>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</si>
  <si>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</si>
  <si>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</si>
  <si>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</si>
  <si>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</si>
  <si>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QUÍMICA</t>
  </si>
  <si>
    <t>SEPTIEMBRE 2023-ENERO 2024</t>
  </si>
  <si>
    <t>ANALISIS DE FLUIDOS</t>
  </si>
  <si>
    <t>511 A</t>
  </si>
  <si>
    <t>511 B</t>
  </si>
  <si>
    <t>111 B</t>
  </si>
  <si>
    <t>IMEC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</si>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</sst>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33</xdr:row>
      <xdr:rowOff>0</xdr:rowOff>
    </xdr:from>
    <xdr:to>
      <xdr:col>3</xdr:col>
      <xdr:colOff>749775</xdr:colOff>
      <xdr:row>33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5" zoomScale="110" zoomScaleNormal="11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3</v>
      </c>
      <c r="G8" s="4" t="s">
        <v>6</v>
      </c>
      <c r="H8" s="5">
        <v>2</v>
      </c>
      <c r="I8" s="34" t="s">
        <v>7</v>
      </c>
      <c r="J8" s="34"/>
      <c r="K8" s="34"/>
      <c r="L8" s="35" t="s">
        <v>39</v>
      </c>
      <c r="M8" s="35"/>
      <c r="N8" s="35"/>
    </row>
    <row r="10" spans="1:14" x14ac:dyDescent="0.2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8.75" customHeight="1" x14ac:dyDescent="0.2">
      <c r="A14" s="8" t="s">
        <v>40</v>
      </c>
      <c r="B14" s="9" t="s">
        <v>21</v>
      </c>
      <c r="C14" s="9" t="s">
        <v>41</v>
      </c>
      <c r="D14" s="9" t="s">
        <v>44</v>
      </c>
      <c r="E14" s="9">
        <v>19</v>
      </c>
      <c r="F14" s="9">
        <v>11</v>
      </c>
      <c r="G14" s="9"/>
      <c r="H14" s="10"/>
      <c r="I14" s="9">
        <v>8</v>
      </c>
      <c r="J14" s="10"/>
      <c r="K14" s="9">
        <v>0</v>
      </c>
      <c r="L14" s="10">
        <v>0</v>
      </c>
      <c r="M14" s="9">
        <v>68.89</v>
      </c>
      <c r="N14" s="15">
        <v>0.68</v>
      </c>
    </row>
    <row r="15" spans="1:14" s="11" customFormat="1" x14ac:dyDescent="0.2">
      <c r="A15" s="8" t="s">
        <v>40</v>
      </c>
      <c r="B15" s="9" t="s">
        <v>21</v>
      </c>
      <c r="C15" s="9" t="s">
        <v>42</v>
      </c>
      <c r="D15" s="9" t="s">
        <v>44</v>
      </c>
      <c r="E15" s="9">
        <v>15</v>
      </c>
      <c r="F15" s="9">
        <v>7</v>
      </c>
      <c r="G15" s="9"/>
      <c r="H15" s="10"/>
      <c r="I15" s="9">
        <v>8</v>
      </c>
      <c r="J15" s="10"/>
      <c r="K15" s="9">
        <v>0</v>
      </c>
      <c r="L15" s="10">
        <v>0</v>
      </c>
      <c r="M15" s="9">
        <v>71.2</v>
      </c>
      <c r="N15" s="15">
        <v>0.44</v>
      </c>
    </row>
    <row r="16" spans="1:14" s="11" customFormat="1" x14ac:dyDescent="0.2">
      <c r="A16" s="8" t="s">
        <v>38</v>
      </c>
      <c r="B16" s="9" t="s">
        <v>21</v>
      </c>
      <c r="C16" s="9" t="s">
        <v>43</v>
      </c>
      <c r="D16" s="9" t="s">
        <v>44</v>
      </c>
      <c r="E16" s="9">
        <v>29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0</v>
      </c>
      <c r="N16" s="15">
        <v>0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SUM(F14:F17)</f>
        <v>18</v>
      </c>
      <c r="G28" s="17"/>
      <c r="H28" s="18"/>
      <c r="I28" s="17">
        <f>(E28-SUM(F28:G28))-K28</f>
        <v>45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35.022500000000001</v>
      </c>
      <c r="N28" s="19">
        <f>SUM(N14:N17)/4</f>
        <v>0.28000000000000003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MCIQ. INDRA DE LA O ORTIZ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tabSelected="1" topLeftCell="A5" zoomScale="90" zoomScaleNormal="9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1" customHeight="1" x14ac:dyDescent="0.2">
      <c r="A14" s="22" t="s">
        <v>40</v>
      </c>
      <c r="B14" s="9" t="s">
        <v>45</v>
      </c>
      <c r="C14" s="9" t="s">
        <v>41</v>
      </c>
      <c r="D14" s="9" t="s">
        <v>44</v>
      </c>
      <c r="E14" s="9">
        <v>19</v>
      </c>
      <c r="F14" s="9">
        <v>13</v>
      </c>
      <c r="G14" s="9"/>
      <c r="H14" s="10"/>
      <c r="I14" s="9">
        <v>6</v>
      </c>
      <c r="J14" s="10"/>
      <c r="K14" s="9"/>
      <c r="L14" s="10"/>
      <c r="M14" s="9">
        <v>74.040000000000006</v>
      </c>
      <c r="N14" s="15">
        <v>0.57889999999999997</v>
      </c>
    </row>
    <row r="15" spans="1:14" s="11" customFormat="1" ht="16.5" customHeight="1" x14ac:dyDescent="0.2">
      <c r="A15" s="22" t="s">
        <v>40</v>
      </c>
      <c r="B15" s="9" t="s">
        <v>45</v>
      </c>
      <c r="C15" s="9" t="s">
        <v>42</v>
      </c>
      <c r="D15" s="9" t="s">
        <v>44</v>
      </c>
      <c r="E15" s="9">
        <v>15</v>
      </c>
      <c r="F15" s="9">
        <v>14</v>
      </c>
      <c r="G15" s="9"/>
      <c r="H15" s="10"/>
      <c r="I15" s="9">
        <v>3</v>
      </c>
      <c r="J15" s="10"/>
      <c r="K15" s="9"/>
      <c r="L15" s="10"/>
      <c r="M15" s="9">
        <v>75.930000000000007</v>
      </c>
      <c r="N15" s="15">
        <v>0.66</v>
      </c>
    </row>
    <row r="16" spans="1:14" s="11" customFormat="1" ht="20.25" customHeight="1" x14ac:dyDescent="0.2">
      <c r="A16" s="22" t="s">
        <v>38</v>
      </c>
      <c r="B16" s="9" t="s">
        <v>21</v>
      </c>
      <c r="C16" s="9" t="s">
        <v>43</v>
      </c>
      <c r="D16" s="9" t="s">
        <v>44</v>
      </c>
      <c r="E16" s="9">
        <v>29</v>
      </c>
      <c r="F16" s="9">
        <v>10</v>
      </c>
      <c r="G16" s="9"/>
      <c r="H16" s="10"/>
      <c r="I16" s="9">
        <v>19</v>
      </c>
      <c r="J16" s="10"/>
      <c r="K16" s="9"/>
      <c r="L16" s="10"/>
      <c r="M16" s="9">
        <v>58.3</v>
      </c>
      <c r="N16" s="15">
        <v>0.57999999999999996</v>
      </c>
    </row>
    <row r="17" spans="1:14" s="11" customFormat="1" ht="20.25" customHeight="1" x14ac:dyDescent="0.2">
      <c r="A17" s="22" t="s">
        <v>38</v>
      </c>
      <c r="B17" s="9" t="s">
        <v>45</v>
      </c>
      <c r="C17" s="9" t="s">
        <v>43</v>
      </c>
      <c r="D17" s="9" t="s">
        <v>44</v>
      </c>
      <c r="E17" s="9">
        <v>29</v>
      </c>
      <c r="F17" s="9">
        <v>4</v>
      </c>
      <c r="G17" s="9"/>
      <c r="H17" s="10"/>
      <c r="I17" s="9">
        <v>25</v>
      </c>
      <c r="J17" s="10"/>
      <c r="K17" s="9"/>
      <c r="L17" s="10"/>
      <c r="M17" s="9">
        <v>58.7</v>
      </c>
      <c r="N17" s="15">
        <v>0.68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92</v>
      </c>
      <c r="F21" s="17">
        <f>SUM(F14:F20)</f>
        <v>41</v>
      </c>
      <c r="G21" s="17">
        <f>SUM(G14:G20)</f>
        <v>0</v>
      </c>
      <c r="H21" s="18">
        <f>SUM(F21:G21)/E21</f>
        <v>0.44565217391304346</v>
      </c>
      <c r="I21" s="17">
        <f t="shared" ref="I21" si="0">(E21-SUM(F21:G21))-K21</f>
        <v>51</v>
      </c>
      <c r="J21" s="18">
        <f t="shared" ref="J21" si="1">I21/E21</f>
        <v>0.55434782608695654</v>
      </c>
      <c r="K21" s="17">
        <f>SUM(K14:K20)</f>
        <v>0</v>
      </c>
      <c r="L21" s="18">
        <f t="shared" ref="L21" si="2">K21/E21</f>
        <v>0</v>
      </c>
      <c r="M21" s="17">
        <f>AVERAGE(M14:M20)</f>
        <v>66.742500000000007</v>
      </c>
      <c r="N21" s="19">
        <f>AVERAGE(N14:N20)</f>
        <v>0.62472500000000009</v>
      </c>
    </row>
    <row r="23" spans="1:14" ht="120" customHeight="1" x14ac:dyDescent="0.2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5" spans="1:14" x14ac:dyDescent="0.2">
      <c r="A25" s="12"/>
    </row>
    <row r="26" spans="1:14" x14ac:dyDescent="0.2">
      <c r="B26" s="38" t="s">
        <v>27</v>
      </c>
      <c r="C26" s="38"/>
      <c r="D26" s="38"/>
      <c r="G26" s="23" t="s">
        <v>28</v>
      </c>
      <c r="H26" s="23"/>
      <c r="I26" s="23"/>
      <c r="J26" s="23"/>
    </row>
    <row r="27" spans="1:14" ht="62.25" customHeight="1" x14ac:dyDescent="0.2">
      <c r="B27" s="39"/>
      <c r="C27" s="39"/>
      <c r="D27" s="39"/>
      <c r="G27" s="35"/>
      <c r="H27" s="35"/>
      <c r="I27" s="35"/>
      <c r="J27" s="35"/>
    </row>
    <row r="28" spans="1:14" hidden="1" x14ac:dyDescent="0.2">
      <c r="A28" s="40" t="e">
        <v>#REF!</v>
      </c>
      <c r="B28" s="40"/>
      <c r="C28" s="6"/>
      <c r="E28" s="40"/>
      <c r="F28" s="40"/>
      <c r="G28" s="40"/>
      <c r="H28" s="40"/>
    </row>
    <row r="29" spans="1:14" hidden="1" x14ac:dyDescent="0.2"/>
    <row r="30" spans="1:14" ht="45" customHeight="1" x14ac:dyDescent="0.2">
      <c r="B30" s="41" t="str">
        <f>B10</f>
        <v>MCIQ. INDRA DE LA O ORTIZ</v>
      </c>
      <c r="C30" s="41"/>
      <c r="D30" s="41"/>
      <c r="E30" s="13"/>
      <c r="F30" s="13"/>
      <c r="G30" s="41" t="s">
        <v>36</v>
      </c>
      <c r="H30" s="41"/>
      <c r="I30" s="41"/>
      <c r="J30" s="41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ANALISIS DE FLUIDOS</v>
      </c>
      <c r="B14" s="9">
        <v>3</v>
      </c>
      <c r="C14" s="9" t="str">
        <f>'1'!C14</f>
        <v>511 A</v>
      </c>
      <c r="D14" s="9" t="str">
        <f>'1'!D14</f>
        <v>IMEC</v>
      </c>
      <c r="E14" s="9">
        <f>'1'!E14</f>
        <v>19</v>
      </c>
      <c r="F14" s="9">
        <v>19</v>
      </c>
      <c r="G14" s="9">
        <v>1</v>
      </c>
      <c r="H14" s="10">
        <f t="shared" ref="H14:H20" si="0">F14/E14</f>
        <v>1</v>
      </c>
      <c r="I14" s="9">
        <f t="shared" ref="I14:I28" si="1">(E14-SUM(F14:G14))-K14</f>
        <v>-1</v>
      </c>
      <c r="J14" s="10">
        <f t="shared" ref="J14:J28" si="2">I14/E14</f>
        <v>-5.2631578947368418E-2</v>
      </c>
      <c r="K14" s="9"/>
      <c r="L14" s="10">
        <f t="shared" ref="L14:L28" si="3">K14/E14</f>
        <v>0</v>
      </c>
      <c r="M14" s="9">
        <v>84.33</v>
      </c>
      <c r="N14" s="15">
        <v>0.95</v>
      </c>
    </row>
    <row r="15" spans="1:14" s="11" customFormat="1" x14ac:dyDescent="0.2">
      <c r="A15" s="9" t="str">
        <f>'1'!A15</f>
        <v>ANALISIS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</v>
      </c>
      <c r="B16" s="9"/>
      <c r="C16" s="9" t="str">
        <f>'1'!C16</f>
        <v>111 B</v>
      </c>
      <c r="D16" s="9" t="str">
        <f>'1'!D16</f>
        <v>IMEC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19</v>
      </c>
      <c r="G28" s="17">
        <f>SUM(G14:G27)</f>
        <v>1</v>
      </c>
      <c r="H28" s="18">
        <f>SUM(F28:G28)/E28</f>
        <v>0.31746031746031744</v>
      </c>
      <c r="I28" s="17">
        <f t="shared" si="1"/>
        <v>43</v>
      </c>
      <c r="J28" s="18">
        <f t="shared" si="2"/>
        <v>0.68253968253968256</v>
      </c>
      <c r="K28" s="17">
        <f>SUM(K14:K27)</f>
        <v>0</v>
      </c>
      <c r="L28" s="18">
        <f t="shared" si="3"/>
        <v>0</v>
      </c>
      <c r="M28" s="17">
        <f>AVERAGE(M14:M27)</f>
        <v>84.33</v>
      </c>
      <c r="N28" s="19">
        <f>AVERAGE(N14:N27)</f>
        <v>0.95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MCIQ. INDRA DE LA O ORTIZ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ANALISIS DE FLUIDOS</v>
      </c>
      <c r="B14" s="9">
        <v>4</v>
      </c>
      <c r="C14" s="9" t="str">
        <f>'1'!C14</f>
        <v>511 A</v>
      </c>
      <c r="D14" s="9" t="str">
        <f>'1'!D14</f>
        <v>IMEC</v>
      </c>
      <c r="E14" s="9">
        <f>'1'!E14</f>
        <v>19</v>
      </c>
      <c r="F14" s="9">
        <v>18</v>
      </c>
      <c r="G14" s="9"/>
      <c r="H14" s="10">
        <f t="shared" ref="H14:H20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/>
      <c r="L14" s="10">
        <f t="shared" ref="L14:L28" si="3">K14/E14</f>
        <v>0</v>
      </c>
      <c r="M14" s="9">
        <v>78</v>
      </c>
      <c r="N14" s="15">
        <v>0.9</v>
      </c>
    </row>
    <row r="15" spans="1:14" s="11" customFormat="1" ht="25.5" x14ac:dyDescent="0.2">
      <c r="A15" s="9" t="str">
        <f>'1'!A15</f>
        <v>ANALISIS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QUÍMICA</v>
      </c>
      <c r="B16" s="9"/>
      <c r="C16" s="9" t="str">
        <f>'1'!C16</f>
        <v>111 B</v>
      </c>
      <c r="D16" s="9" t="str">
        <f>'1'!D16</f>
        <v>IMEC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18</v>
      </c>
      <c r="G28" s="17">
        <f>SUM(G14:G27)</f>
        <v>0</v>
      </c>
      <c r="H28" s="18">
        <f>SUM(F28:G28)/E28</f>
        <v>0.2857142857142857</v>
      </c>
      <c r="I28" s="17">
        <f t="shared" si="1"/>
        <v>45</v>
      </c>
      <c r="J28" s="18">
        <f t="shared" si="2"/>
        <v>0.7142857142857143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MCIQ. INDRA DE LA O ORTIZ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9" sqref="A9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ANALISIS DE FLUIDOS</v>
      </c>
      <c r="B14" s="21" t="s">
        <v>37</v>
      </c>
      <c r="C14" s="9" t="str">
        <f>'1'!C14</f>
        <v>511 A</v>
      </c>
      <c r="D14" s="9" t="str">
        <f>'1'!D14</f>
        <v>IMEC</v>
      </c>
      <c r="E14" s="9">
        <f>'1'!E14</f>
        <v>19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ANALISIS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15</v>
      </c>
      <c r="F15" s="9"/>
      <c r="G15" s="9"/>
      <c r="H15" s="10">
        <f t="shared" ref="H15:H27" si="3">F15/E15</f>
        <v>0</v>
      </c>
      <c r="I15" s="9">
        <f t="shared" si="0"/>
        <v>15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QUÍMICA</v>
      </c>
      <c r="B16" s="9"/>
      <c r="C16" s="9" t="str">
        <f>'1'!C16</f>
        <v>111 B</v>
      </c>
      <c r="D16" s="9" t="str">
        <f>'1'!D16</f>
        <v>IMEC</v>
      </c>
      <c r="E16" s="9">
        <f>'1'!E16</f>
        <v>29</v>
      </c>
      <c r="F16" s="9"/>
      <c r="G16" s="9"/>
      <c r="H16" s="10">
        <f t="shared" si="3"/>
        <v>0</v>
      </c>
      <c r="I16" s="9">
        <f t="shared" si="0"/>
        <v>29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14</v>
      </c>
      <c r="G28" s="17">
        <f>SUM(G14:G27)</f>
        <v>5</v>
      </c>
      <c r="H28" s="18">
        <f>SUM(F28:G28)/E28</f>
        <v>0.30158730158730157</v>
      </c>
      <c r="I28" s="17">
        <f t="shared" si="0"/>
        <v>44</v>
      </c>
      <c r="J28" s="18">
        <f t="shared" si="1"/>
        <v>0.69841269841269837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MCIQ. INDRA DE LA O ORTIZ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INDRA DE LA O ORTIZ</cp:lastModifiedBy>
  <cp:revision/>
  <cp:lastPrinted>2023-03-25T03:30:28Z</cp:lastPrinted>
  <dcterms:created xsi:type="dcterms:W3CDTF">2021-11-22T14:45:25Z</dcterms:created>
  <dcterms:modified xsi:type="dcterms:W3CDTF">2023-10-31T20:29:48Z</dcterms:modified>
  <cp:category/>
  <cp:contentStatus/>
</cp:coreProperties>
</file>