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02_2023\REPORTE CAL\REPORTE 3\"/>
    </mc:Choice>
  </mc:AlternateContent>
  <xr:revisionPtr revIDLastSave="0" documentId="13_ncr:1_{7EFBD152-23AC-4DA8-913A-5B04E9C3BB7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B10" i="22"/>
  <c r="B30" i="22" s="1"/>
  <c r="L8" i="22"/>
  <c r="H8" i="22"/>
  <c r="E8" i="22"/>
  <c r="N21" i="22"/>
  <c r="M21" i="22"/>
  <c r="K21" i="22"/>
  <c r="G21" i="22"/>
  <c r="F21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H14" i="24"/>
  <c r="H15" i="24"/>
  <c r="H16" i="24"/>
  <c r="H17" i="24"/>
  <c r="H18" i="24"/>
  <c r="H19" i="24"/>
  <c r="H20" i="24"/>
  <c r="E28" i="24"/>
  <c r="L14" i="23"/>
  <c r="L15" i="23"/>
  <c r="L16" i="23"/>
  <c r="L17" i="23"/>
  <c r="L18" i="23"/>
  <c r="L19" i="23"/>
  <c r="L20" i="23"/>
  <c r="H14" i="23"/>
  <c r="H15" i="23"/>
  <c r="H16" i="23"/>
  <c r="H17" i="23"/>
  <c r="H18" i="23"/>
  <c r="H19" i="23"/>
  <c r="H20" i="23"/>
  <c r="E28" i="23"/>
  <c r="E21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<sst xmlns="http://schemas.openxmlformats.org/spreadsheetml/2006/main" count="197" uniqueCount="46">
  <si>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</si>
  <si>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</si>
  <si>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</si>
  <si>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</si>
  <si>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</si>
  <si>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</si>
  <si>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</si>
  <si>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</si>
  <si>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</si>
  <si>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</si>
  <si>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</si>
  <si>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</si>
  <si>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</si>
  <si>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</si>
  <si>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</si>
  <si>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</si>
  <si>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</si>
  <si>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</si>
  <si>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</si>
  <si>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</si>
  <si>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</si>
  <si>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</si>
  <si>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</si>
  <si>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</si>
  <si>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</si>
  <si>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</si>
  <si>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</si>
  <si>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</si>
  <si>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</si>
  <si>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</si>
  <si>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</si>
  <si>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</si>
  <si>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</si>
  <si>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</si>
  <si>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</si>
  <si>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</si>
  <si>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</si>
  <si>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</si>
  <si>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</si>
  <si>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SEPTIEMBRE 2023-ENERO 2024</t>
  </si>
  <si>
    <t>ANALISIS DE FLUIDOS</t>
  </si>
  <si>
    <t>511 A</t>
  </si>
  <si>
    <t>511 B</t>
  </si>
  <si>
    <t>111 B</t>
  </si>
  <si>
    <t>IMEC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</si>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</sst>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8.75" customHeight="1" x14ac:dyDescent="0.2">
      <c r="A14" s="8" t="s">
        <v>40</v>
      </c>
      <c r="B14" s="9" t="s">
        <v>21</v>
      </c>
      <c r="C14" s="9" t="s">
        <v>41</v>
      </c>
      <c r="D14" s="9" t="s">
        <v>44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">
      <c r="A15" s="8" t="s">
        <v>40</v>
      </c>
      <c r="B15" s="9" t="s">
        <v>21</v>
      </c>
      <c r="C15" s="9" t="s">
        <v>42</v>
      </c>
      <c r="D15" s="9" t="s">
        <v>44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">
      <c r="A16" s="8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SUM(F14:F17)</f>
        <v>18</v>
      </c>
      <c r="G28" s="17"/>
      <c r="H28" s="18"/>
      <c r="I28" s="17">
        <f>(E28-SUM(F28:G28))-K28</f>
        <v>44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MCIQ. INDRA DE LA O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1" customHeight="1" x14ac:dyDescent="0.2">
      <c r="A14" s="22" t="s">
        <v>40</v>
      </c>
      <c r="B14" s="9" t="s">
        <v>45</v>
      </c>
      <c r="C14" s="9" t="s">
        <v>41</v>
      </c>
      <c r="D14" s="9" t="s">
        <v>44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">
      <c r="A15" s="22" t="s">
        <v>40</v>
      </c>
      <c r="B15" s="9" t="s">
        <v>45</v>
      </c>
      <c r="C15" s="9" t="s">
        <v>42</v>
      </c>
      <c r="D15" s="9" t="s">
        <v>44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">
      <c r="A16" s="22" t="s">
        <v>38</v>
      </c>
      <c r="B16" s="9" t="s">
        <v>21</v>
      </c>
      <c r="C16" s="9" t="s">
        <v>43</v>
      </c>
      <c r="D16" s="9" t="s">
        <v>44</v>
      </c>
      <c r="E16" s="9">
        <v>29</v>
      </c>
      <c r="F16" s="9">
        <v>10</v>
      </c>
      <c r="G16" s="9"/>
      <c r="H16" s="10"/>
      <c r="I16" s="9">
        <v>19</v>
      </c>
      <c r="J16" s="10"/>
      <c r="K16" s="9"/>
      <c r="L16" s="10"/>
      <c r="M16" s="9">
        <v>58.3</v>
      </c>
      <c r="N16" s="15">
        <v>0.57999999999999996</v>
      </c>
    </row>
    <row r="17" spans="1:14" s="11" customFormat="1" ht="20.25" customHeight="1" x14ac:dyDescent="0.2">
      <c r="A17" s="22" t="s">
        <v>38</v>
      </c>
      <c r="B17" s="9" t="s">
        <v>45</v>
      </c>
      <c r="C17" s="9" t="s">
        <v>43</v>
      </c>
      <c r="D17" s="9" t="s">
        <v>44</v>
      </c>
      <c r="E17" s="9">
        <v>29</v>
      </c>
      <c r="F17" s="9">
        <v>4</v>
      </c>
      <c r="G17" s="9"/>
      <c r="H17" s="10"/>
      <c r="I17" s="9">
        <v>25</v>
      </c>
      <c r="J17" s="10"/>
      <c r="K17" s="9"/>
      <c r="L17" s="10"/>
      <c r="M17" s="9">
        <v>58.7</v>
      </c>
      <c r="N17" s="15">
        <v>0.68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91</v>
      </c>
      <c r="F21" s="17">
        <f>SUM(F14:F20)</f>
        <v>41</v>
      </c>
      <c r="G21" s="17">
        <f>SUM(G14:G20)</f>
        <v>0</v>
      </c>
      <c r="H21" s="18">
        <f>SUM(F21:G21)/E21</f>
        <v>0.45054945054945056</v>
      </c>
      <c r="I21" s="17">
        <f t="shared" ref="I21" si="0">(E21-SUM(F21:G21))-K21</f>
        <v>50</v>
      </c>
      <c r="J21" s="18">
        <f t="shared" ref="J21" si="1">I21/E21</f>
        <v>0.5494505494505495</v>
      </c>
      <c r="K21" s="17">
        <f>SUM(K14:K20)</f>
        <v>0</v>
      </c>
      <c r="L21" s="18">
        <f t="shared" ref="L21" si="2">K21/E21</f>
        <v>0</v>
      </c>
      <c r="M21" s="17">
        <f>AVERAGE(M14:M20)</f>
        <v>66.742500000000007</v>
      </c>
      <c r="N21" s="19">
        <f>AVERAGE(N14:N20)</f>
        <v>0.62472500000000009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27" t="s">
        <v>27</v>
      </c>
      <c r="C26" s="27"/>
      <c r="D26" s="27"/>
      <c r="G26" s="28" t="s">
        <v>28</v>
      </c>
      <c r="H26" s="28"/>
      <c r="I26" s="28"/>
      <c r="J26" s="28"/>
    </row>
    <row r="27" spans="1:14" ht="62.25" customHeight="1" x14ac:dyDescent="0.2">
      <c r="B27" s="29"/>
      <c r="C27" s="29"/>
      <c r="D27" s="29"/>
      <c r="G27" s="30"/>
      <c r="H27" s="30"/>
      <c r="I27" s="30"/>
      <c r="J27" s="30"/>
    </row>
    <row r="28" spans="1:14" hidden="1" x14ac:dyDescent="0.2">
      <c r="A28" s="23" t="e">
        <v>#REF!</v>
      </c>
      <c r="B28" s="23"/>
      <c r="C28" s="6"/>
      <c r="E28" s="23"/>
      <c r="F28" s="23"/>
      <c r="G28" s="23"/>
      <c r="H28" s="23"/>
    </row>
    <row r="29" spans="1:14" hidden="1" x14ac:dyDescent="0.2"/>
    <row r="30" spans="1:14" ht="45" customHeight="1" x14ac:dyDescent="0.2">
      <c r="B30" s="24" t="str">
        <f>B10</f>
        <v>MCIQ. INDRA DE LA O ORTIZ</v>
      </c>
      <c r="C30" s="24"/>
      <c r="D30" s="24"/>
      <c r="E30" s="13"/>
      <c r="F30" s="13"/>
      <c r="G30" s="24" t="s">
        <v>36</v>
      </c>
      <c r="H30" s="24"/>
      <c r="I30" s="24"/>
      <c r="J3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M25" sqref="M25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v>18</v>
      </c>
      <c r="F14" s="9">
        <v>17</v>
      </c>
      <c r="G14" s="9">
        <v>1</v>
      </c>
      <c r="H14" s="10">
        <f t="shared" ref="H14:H20" si="0">F14/E14</f>
        <v>0.94444444444444442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77.900000000000006</v>
      </c>
      <c r="N14" s="15">
        <v>0.77800000000000002</v>
      </c>
    </row>
    <row r="15" spans="1:14" s="11" customFormat="1" x14ac:dyDescent="0.2">
      <c r="A15" s="9" t="str">
        <f>'1'!A15</f>
        <v>ANALISIS DE FLUIDOS</v>
      </c>
      <c r="B15" s="9">
        <v>3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15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80.73</v>
      </c>
      <c r="N15" s="15">
        <v>0.47</v>
      </c>
    </row>
    <row r="16" spans="1:14" s="11" customFormat="1" x14ac:dyDescent="0.2">
      <c r="A16" s="9" t="str">
        <f>'1'!A16</f>
        <v>QUÍMICA</v>
      </c>
      <c r="B16" s="9" t="s">
        <v>25</v>
      </c>
      <c r="C16" s="9" t="str">
        <f>'1'!C16</f>
        <v>111 B</v>
      </c>
      <c r="D16" s="9" t="str">
        <f>'1'!D16</f>
        <v>IMEC</v>
      </c>
      <c r="E16" s="9">
        <f>'1'!E16</f>
        <v>29</v>
      </c>
      <c r="F16" s="9">
        <v>0</v>
      </c>
      <c r="G16" s="9">
        <v>0</v>
      </c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32</v>
      </c>
      <c r="G28" s="17">
        <f>SUM(G14:G27)</f>
        <v>1</v>
      </c>
      <c r="H28" s="18">
        <f>SUM(F28:G28)/E28</f>
        <v>0.532258064516129</v>
      </c>
      <c r="I28" s="17">
        <f t="shared" si="1"/>
        <v>29</v>
      </c>
      <c r="J28" s="18">
        <f t="shared" si="2"/>
        <v>0.46774193548387094</v>
      </c>
      <c r="K28" s="17">
        <f>SUM(K14:K27)</f>
        <v>0</v>
      </c>
      <c r="L28" s="18">
        <f t="shared" si="3"/>
        <v>0</v>
      </c>
      <c r="M28" s="17">
        <f>AVERAGE(M14:M27)</f>
        <v>79.314999999999998</v>
      </c>
      <c r="N28" s="19">
        <f>AVERAGE(N14:N27)</f>
        <v>0.624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18</v>
      </c>
      <c r="G14" s="9"/>
      <c r="H14" s="10">
        <f t="shared" ref="H14:H20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ht="25.5" x14ac:dyDescent="0.2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18</v>
      </c>
      <c r="G28" s="17">
        <f>SUM(G14:G27)</f>
        <v>0</v>
      </c>
      <c r="H28" s="18">
        <f>SUM(F28:G28)/E28</f>
        <v>0.29032258064516131</v>
      </c>
      <c r="I28" s="17">
        <f t="shared" si="1"/>
        <v>44</v>
      </c>
      <c r="J28" s="18">
        <f t="shared" si="2"/>
        <v>0.70967741935483875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2023-ENERO 2024</v>
      </c>
      <c r="M8" s="30"/>
      <c r="N8" s="30"/>
    </row>
    <row r="10" spans="1:14" x14ac:dyDescent="0.2">
      <c r="A10" s="4" t="s">
        <v>8</v>
      </c>
      <c r="B10" s="30" t="str">
        <f>'1'!B10</f>
        <v>MCIQ. INDRA DE LA O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FLUIDOS</v>
      </c>
      <c r="B14" s="21" t="s">
        <v>37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-1</v>
      </c>
      <c r="J14" s="10">
        <f t="shared" ref="J14:J28" si="1">I14/E14</f>
        <v>-5.5555555555555552E-2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ANALISIS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15</v>
      </c>
      <c r="F15" s="9"/>
      <c r="G15" s="9"/>
      <c r="H15" s="10">
        <f t="shared" ref="H15:H27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QUÍMICA</v>
      </c>
      <c r="B16" s="9"/>
      <c r="C16" s="9" t="str">
        <f>'1'!C16</f>
        <v>111 B</v>
      </c>
      <c r="D16" s="9" t="str">
        <f>'1'!D16</f>
        <v>IMEC</v>
      </c>
      <c r="E16" s="9">
        <f>'1'!E16</f>
        <v>29</v>
      </c>
      <c r="F16" s="9"/>
      <c r="G16" s="9"/>
      <c r="H16" s="10">
        <f t="shared" si="3"/>
        <v>0</v>
      </c>
      <c r="I16" s="9">
        <f t="shared" si="0"/>
        <v>29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14</v>
      </c>
      <c r="G28" s="17">
        <f>SUM(G14:G27)</f>
        <v>5</v>
      </c>
      <c r="H28" s="18">
        <f>SUM(F28:G28)/E28</f>
        <v>0.30645161290322581</v>
      </c>
      <c r="I28" s="17">
        <f t="shared" si="0"/>
        <v>43</v>
      </c>
      <c r="J28" s="18">
        <f t="shared" si="1"/>
        <v>0.69354838709677424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MCIQ. INDRA DE LA O ORTIZ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2023-11-28T16:32:48Z</dcterms:modified>
  <cp:category/>
  <cp:contentStatus/>
</cp:coreProperties>
</file>