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IOO\"/>
    </mc:Choice>
  </mc:AlternateContent>
  <xr:revisionPtr revIDLastSave="0" documentId="8_{AA008647-5CFF-448E-8100-0FF778321DB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'2'!$A$1:$N$30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4" l="1"/>
  <c r="I18" i="24"/>
  <c r="I17" i="24"/>
  <c r="I16" i="24"/>
  <c r="C19" i="24"/>
  <c r="C18" i="24"/>
  <c r="C17" i="24"/>
  <c r="C16" i="24"/>
  <c r="C15" i="24"/>
  <c r="C14" i="24"/>
  <c r="L15" i="24"/>
  <c r="A15" i="24"/>
  <c r="N28" i="10"/>
  <c r="M28" i="10"/>
  <c r="I15" i="24" l="1"/>
  <c r="F28" i="10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7" i="24"/>
  <c r="M27" i="24"/>
  <c r="K27" i="24"/>
  <c r="G27" i="24"/>
  <c r="F27" i="24"/>
  <c r="E18" i="24"/>
  <c r="A18" i="24"/>
  <c r="E16" i="24"/>
  <c r="A16" i="24"/>
  <c r="E14" i="24"/>
  <c r="I14" i="24" s="1"/>
  <c r="A14" i="24"/>
  <c r="B10" i="24"/>
  <c r="B36" i="24" s="1"/>
  <c r="L8" i="24"/>
  <c r="H8" i="24"/>
  <c r="E8" i="24"/>
  <c r="N28" i="23"/>
  <c r="M28" i="23"/>
  <c r="K28" i="23"/>
  <c r="G28" i="23"/>
  <c r="F28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B10" i="22"/>
  <c r="B30" i="22" s="1"/>
  <c r="L8" i="22"/>
  <c r="H8" i="22"/>
  <c r="E8" i="22"/>
  <c r="N21" i="22"/>
  <c r="M21" i="22"/>
  <c r="K21" i="22"/>
  <c r="G21" i="22"/>
  <c r="F21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E27" i="24"/>
  <c r="L14" i="23"/>
  <c r="L15" i="23"/>
  <c r="L16" i="23"/>
  <c r="L17" i="23"/>
  <c r="L18" i="23"/>
  <c r="L19" i="23"/>
  <c r="L20" i="23"/>
  <c r="H14" i="23"/>
  <c r="H15" i="23"/>
  <c r="H16" i="23"/>
  <c r="H17" i="23"/>
  <c r="H18" i="23"/>
  <c r="H19" i="23"/>
  <c r="H20" i="23"/>
  <c r="E28" i="23"/>
  <c r="E21" i="22"/>
  <c r="L28" i="10"/>
  <c r="I28" i="25" l="1"/>
  <c r="J28" i="25" s="1"/>
  <c r="L28" i="25"/>
  <c r="H28" i="25"/>
  <c r="I27" i="24"/>
  <c r="J27" i="24" s="1"/>
  <c r="L27" i="24"/>
  <c r="H27" i="24"/>
  <c r="I28" i="23"/>
  <c r="J28" i="23" s="1"/>
  <c r="L28" i="23"/>
  <c r="H28" i="23"/>
  <c r="I21" i="22"/>
  <c r="J21" i="22" s="1"/>
  <c r="H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<sst xmlns="http://schemas.openxmlformats.org/spreadsheetml/2006/main" count="212" uniqueCount="51">
  <si>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</si>
  <si>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</si>
  <si>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</si>
  <si>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</si>
  <si>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</si>
  <si>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</si>
  <si>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</si>
  <si>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</si>
  <si>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</si>
  <si>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</si>
  <si>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</si>
  <si>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</si>
  <si>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</si>
  <si>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</si>
  <si>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</si>
  <si>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</si>
  <si>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</si>
  <si>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</si>
  <si>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</si>
  <si>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</si>
  <si>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</si>
  <si>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</si>
  <si>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</si>
  <si>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</si>
  <si>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</si>
  <si>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</si>
  <si>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</si>
  <si>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</si>
  <si>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</si>
  <si>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</si>
  <si>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</si>
  <si>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</si>
  <si>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</si>
  <si>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</si>
  <si>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</si>
  <si>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</si>
  <si>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</si>
  <si>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</si>
  <si>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</si>
  <si>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SEPTIEMBRE 2023-ENERO 2024</t>
  </si>
  <si>
    <t>ANALISIS DE FLUIDOS</t>
  </si>
  <si>
    <t>511 A</t>
  </si>
  <si>
    <t>511 B</t>
  </si>
  <si>
    <t>111 B</t>
  </si>
  <si>
    <t>IMEC</t>
  </si>
  <si>
    <t>II</t>
  </si>
  <si>
    <t>MC. TONATIUH SOSME SANCHEZ</t>
  </si>
  <si>
    <t>IMCT</t>
  </si>
  <si>
    <t>IV</t>
  </si>
  <si>
    <t>V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</si>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</sst>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110" zoomScaleNormal="11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39</v>
      </c>
      <c r="M8" s="30"/>
      <c r="N8" s="30"/>
    </row>
    <row r="10" spans="1:14" x14ac:dyDescent="0.25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8.75" customHeight="1" x14ac:dyDescent="0.25">
      <c r="A14" s="8" t="s">
        <v>40</v>
      </c>
      <c r="B14" s="9" t="s">
        <v>21</v>
      </c>
      <c r="C14" s="9" t="s">
        <v>41</v>
      </c>
      <c r="D14" s="9" t="s">
        <v>44</v>
      </c>
      <c r="E14" s="9">
        <v>18</v>
      </c>
      <c r="F14" s="9">
        <v>11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68.89</v>
      </c>
      <c r="N14" s="15">
        <v>0.68</v>
      </c>
    </row>
    <row r="15" spans="1:14" s="11" customFormat="1" x14ac:dyDescent="0.25">
      <c r="A15" s="8" t="s">
        <v>40</v>
      </c>
      <c r="B15" s="9" t="s">
        <v>21</v>
      </c>
      <c r="C15" s="9" t="s">
        <v>42</v>
      </c>
      <c r="D15" s="9" t="s">
        <v>44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5">
      <c r="A16" s="8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SUM(F14:F17)</f>
        <v>18</v>
      </c>
      <c r="G28" s="17"/>
      <c r="H28" s="18"/>
      <c r="I28" s="17">
        <f>(E28-SUM(F28:G28))-K28</f>
        <v>44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35.022500000000001</v>
      </c>
      <c r="N28" s="19">
        <f>SUM(N14:N17)/4</f>
        <v>0.28000000000000003</v>
      </c>
    </row>
    <row r="30" spans="1:18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MCIQ. INDRA DE LA O ORTIZ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A5" zoomScale="90" zoomScaleNormal="90" zoomScaleSheetLayoutView="100" workbookViewId="0">
      <selection activeCell="D17" sqref="D17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1" customHeight="1" x14ac:dyDescent="0.25">
      <c r="A14" s="22" t="s">
        <v>40</v>
      </c>
      <c r="B14" s="9" t="s">
        <v>45</v>
      </c>
      <c r="C14" s="9" t="s">
        <v>41</v>
      </c>
      <c r="D14" s="9" t="s">
        <v>44</v>
      </c>
      <c r="E14" s="9">
        <v>18</v>
      </c>
      <c r="F14" s="9">
        <v>13</v>
      </c>
      <c r="G14" s="9"/>
      <c r="H14" s="10"/>
      <c r="I14" s="9">
        <v>6</v>
      </c>
      <c r="J14" s="10"/>
      <c r="K14" s="9"/>
      <c r="L14" s="10"/>
      <c r="M14" s="9">
        <v>74.040000000000006</v>
      </c>
      <c r="N14" s="15">
        <v>0.57889999999999997</v>
      </c>
    </row>
    <row r="15" spans="1:14" s="11" customFormat="1" ht="16.5" customHeight="1" x14ac:dyDescent="0.25">
      <c r="A15" s="22" t="s">
        <v>40</v>
      </c>
      <c r="B15" s="9" t="s">
        <v>45</v>
      </c>
      <c r="C15" s="9" t="s">
        <v>42</v>
      </c>
      <c r="D15" s="9" t="s">
        <v>44</v>
      </c>
      <c r="E15" s="9">
        <v>15</v>
      </c>
      <c r="F15" s="9">
        <v>14</v>
      </c>
      <c r="G15" s="9"/>
      <c r="H15" s="10"/>
      <c r="I15" s="9">
        <v>3</v>
      </c>
      <c r="J15" s="10"/>
      <c r="K15" s="9"/>
      <c r="L15" s="10"/>
      <c r="M15" s="9">
        <v>75.930000000000007</v>
      </c>
      <c r="N15" s="15">
        <v>0.66</v>
      </c>
    </row>
    <row r="16" spans="1:14" s="11" customFormat="1" ht="20.25" customHeight="1" x14ac:dyDescent="0.25">
      <c r="A16" s="22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10</v>
      </c>
      <c r="G16" s="9"/>
      <c r="H16" s="10"/>
      <c r="I16" s="9">
        <v>19</v>
      </c>
      <c r="J16" s="10"/>
      <c r="K16" s="9"/>
      <c r="L16" s="10"/>
      <c r="M16" s="9">
        <v>58.3</v>
      </c>
      <c r="N16" s="15">
        <v>0.57999999999999996</v>
      </c>
    </row>
    <row r="17" spans="1:14" s="11" customFormat="1" ht="20.25" customHeight="1" x14ac:dyDescent="0.25">
      <c r="A17" s="22" t="s">
        <v>38</v>
      </c>
      <c r="B17" s="9" t="s">
        <v>45</v>
      </c>
      <c r="C17" s="9" t="s">
        <v>43</v>
      </c>
      <c r="D17" s="9" t="s">
        <v>44</v>
      </c>
      <c r="E17" s="9">
        <v>29</v>
      </c>
      <c r="F17" s="9">
        <v>4</v>
      </c>
      <c r="G17" s="9"/>
      <c r="H17" s="10"/>
      <c r="I17" s="9">
        <v>25</v>
      </c>
      <c r="J17" s="10"/>
      <c r="K17" s="9"/>
      <c r="L17" s="10"/>
      <c r="M17" s="9">
        <v>58.7</v>
      </c>
      <c r="N17" s="15">
        <v>0.68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91</v>
      </c>
      <c r="F21" s="17">
        <f>SUM(F14:F20)</f>
        <v>41</v>
      </c>
      <c r="G21" s="17">
        <f>SUM(G14:G20)</f>
        <v>0</v>
      </c>
      <c r="H21" s="18">
        <f>SUM(F21:G21)/E21</f>
        <v>0.45054945054945056</v>
      </c>
      <c r="I21" s="17">
        <f t="shared" ref="I21" si="0">(E21-SUM(F21:G21))-K21</f>
        <v>50</v>
      </c>
      <c r="J21" s="18">
        <f t="shared" ref="J21" si="1">I21/E21</f>
        <v>0.5494505494505495</v>
      </c>
      <c r="K21" s="17">
        <f>SUM(K14:K20)</f>
        <v>0</v>
      </c>
      <c r="L21" s="18">
        <f t="shared" ref="L21" si="2">K21/E21</f>
        <v>0</v>
      </c>
      <c r="M21" s="17">
        <f>AVERAGE(M14:M20)</f>
        <v>66.742500000000007</v>
      </c>
      <c r="N21" s="19">
        <f>AVERAGE(N14:N20)</f>
        <v>0.62472500000000009</v>
      </c>
    </row>
    <row r="23" spans="1:14" ht="120" customHeight="1" x14ac:dyDescent="0.25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5">
      <c r="A25" s="12"/>
    </row>
    <row r="26" spans="1:14" x14ac:dyDescent="0.25">
      <c r="B26" s="27" t="s">
        <v>27</v>
      </c>
      <c r="C26" s="27"/>
      <c r="D26" s="27"/>
      <c r="G26" s="28" t="s">
        <v>28</v>
      </c>
      <c r="H26" s="28"/>
      <c r="I26" s="28"/>
      <c r="J26" s="28"/>
    </row>
    <row r="27" spans="1:14" ht="62.25" customHeight="1" x14ac:dyDescent="0.25">
      <c r="B27" s="29"/>
      <c r="C27" s="29"/>
      <c r="D27" s="29"/>
      <c r="G27" s="30"/>
      <c r="H27" s="30"/>
      <c r="I27" s="30"/>
      <c r="J27" s="30"/>
    </row>
    <row r="28" spans="1:14" hidden="1" x14ac:dyDescent="0.25">
      <c r="A28" s="23" t="e">
        <v>#REF!</v>
      </c>
      <c r="B28" s="23"/>
      <c r="C28" s="6"/>
      <c r="E28" s="23"/>
      <c r="F28" s="23"/>
      <c r="G28" s="23"/>
      <c r="H28" s="23"/>
    </row>
    <row r="29" spans="1:14" hidden="1" x14ac:dyDescent="0.25"/>
    <row r="30" spans="1:14" ht="45" customHeight="1" x14ac:dyDescent="0.25">
      <c r="B30" s="24" t="str">
        <f>B10</f>
        <v>MCIQ. INDRA DE LA O ORTIZ</v>
      </c>
      <c r="C30" s="24"/>
      <c r="D30" s="24"/>
      <c r="E30" s="13"/>
      <c r="F30" s="13"/>
      <c r="G30" s="24" t="s">
        <v>36</v>
      </c>
      <c r="H30" s="24"/>
      <c r="I30" s="24"/>
      <c r="J30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M25" sqref="M25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ANALISIS DE FLUIDOS</v>
      </c>
      <c r="B14" s="9">
        <v>3</v>
      </c>
      <c r="C14" s="9" t="str">
        <f>'1'!C14</f>
        <v>511 A</v>
      </c>
      <c r="D14" s="9" t="str">
        <f>'1'!D14</f>
        <v>IMEC</v>
      </c>
      <c r="E14" s="9">
        <v>18</v>
      </c>
      <c r="F14" s="9">
        <v>17</v>
      </c>
      <c r="G14" s="9">
        <v>1</v>
      </c>
      <c r="H14" s="10">
        <f t="shared" ref="H14:H20" si="0">F14/E14</f>
        <v>0.94444444444444442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77.900000000000006</v>
      </c>
      <c r="N14" s="15">
        <v>0.77800000000000002</v>
      </c>
    </row>
    <row r="15" spans="1:14" s="11" customFormat="1" x14ac:dyDescent="0.25">
      <c r="A15" s="9" t="str">
        <f>'1'!A15</f>
        <v>ANALISIS DE FLUIDOS</v>
      </c>
      <c r="B15" s="9">
        <v>3</v>
      </c>
      <c r="C15" s="9" t="str">
        <f>'1'!C15</f>
        <v>511 B</v>
      </c>
      <c r="D15" s="9" t="str">
        <f>'1'!D15</f>
        <v>IMEC</v>
      </c>
      <c r="E15" s="9">
        <f>'1'!E15</f>
        <v>15</v>
      </c>
      <c r="F15" s="9">
        <v>15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80.73</v>
      </c>
      <c r="N15" s="15">
        <v>0.47</v>
      </c>
    </row>
    <row r="16" spans="1:14" s="11" customFormat="1" x14ac:dyDescent="0.25">
      <c r="A16" s="9" t="str">
        <f>'1'!A16</f>
        <v>QUÍMICA</v>
      </c>
      <c r="B16" s="9" t="s">
        <v>25</v>
      </c>
      <c r="C16" s="9" t="str">
        <f>'1'!C16</f>
        <v>111 B</v>
      </c>
      <c r="D16" s="9" t="str">
        <f>'1'!D16</f>
        <v>IMEC</v>
      </c>
      <c r="E16" s="9">
        <f>'1'!E16</f>
        <v>29</v>
      </c>
      <c r="F16" s="9">
        <v>0</v>
      </c>
      <c r="G16" s="9">
        <v>0</v>
      </c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32</v>
      </c>
      <c r="G28" s="17">
        <f>SUM(G14:G27)</f>
        <v>1</v>
      </c>
      <c r="H28" s="18">
        <f>SUM(F28:G28)/E28</f>
        <v>0.532258064516129</v>
      </c>
      <c r="I28" s="17">
        <f t="shared" si="1"/>
        <v>29</v>
      </c>
      <c r="J28" s="18">
        <f t="shared" si="2"/>
        <v>0.46774193548387094</v>
      </c>
      <c r="K28" s="17">
        <f>SUM(K14:K27)</f>
        <v>0</v>
      </c>
      <c r="L28" s="18">
        <f t="shared" si="3"/>
        <v>0</v>
      </c>
      <c r="M28" s="17">
        <f>AVERAGE(M14:M27)</f>
        <v>79.314999999999998</v>
      </c>
      <c r="N28" s="19">
        <f>AVERAGE(N14:N27)</f>
        <v>0.624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MCIQ. INDRA DE LA O ORTIZ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zoomScale="85" zoomScaleNormal="85" zoomScaleSheetLayoutView="100" workbookViewId="0">
      <selection activeCell="B20" sqref="B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ANALISIS DE FLUIDOS</v>
      </c>
      <c r="B14" s="9" t="s">
        <v>48</v>
      </c>
      <c r="C14" s="9" t="str">
        <f>'1'!C14</f>
        <v>511 A</v>
      </c>
      <c r="D14" s="9" t="s">
        <v>47</v>
      </c>
      <c r="E14" s="9">
        <f>'1'!E14</f>
        <v>18</v>
      </c>
      <c r="F14" s="9">
        <v>16</v>
      </c>
      <c r="G14" s="9"/>
      <c r="H14" s="10"/>
      <c r="I14" s="9">
        <f t="shared" ref="I14:I27" si="0">(E14-SUM(F14:G14))-K14</f>
        <v>2</v>
      </c>
      <c r="J14" s="10"/>
      <c r="K14" s="9">
        <v>0</v>
      </c>
      <c r="L14" s="10">
        <f t="shared" ref="L14:L27" si="1">K14/E14</f>
        <v>0</v>
      </c>
      <c r="M14" s="9">
        <v>76</v>
      </c>
      <c r="N14" s="15">
        <v>0.83</v>
      </c>
    </row>
    <row r="15" spans="1:14" s="11" customFormat="1" ht="26.4" x14ac:dyDescent="0.25">
      <c r="A15" s="9" t="str">
        <f>'1'!A15</f>
        <v>ANALISIS DE FLUIDOS</v>
      </c>
      <c r="B15" s="9" t="s">
        <v>49</v>
      </c>
      <c r="C15" s="9" t="str">
        <f>'1'!C14</f>
        <v>511 A</v>
      </c>
      <c r="D15" s="9" t="s">
        <v>47</v>
      </c>
      <c r="E15" s="9">
        <v>18</v>
      </c>
      <c r="F15" s="9">
        <v>16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ref="L15" si="3">K15/E15</f>
        <v>0</v>
      </c>
      <c r="M15" s="9">
        <v>74</v>
      </c>
      <c r="N15" s="15">
        <v>0.89</v>
      </c>
    </row>
    <row r="16" spans="1:14" s="11" customFormat="1" ht="26.4" x14ac:dyDescent="0.25">
      <c r="A16" s="9" t="str">
        <f>'1'!A15</f>
        <v>ANALISIS DE FLUIDOS</v>
      </c>
      <c r="B16" s="9" t="s">
        <v>48</v>
      </c>
      <c r="C16" s="9" t="str">
        <f>'1'!C15</f>
        <v>511 B</v>
      </c>
      <c r="D16" s="9" t="s">
        <v>47</v>
      </c>
      <c r="E16" s="9">
        <f>'1'!E15</f>
        <v>15</v>
      </c>
      <c r="F16" s="9">
        <v>15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85</v>
      </c>
      <c r="N16" s="15">
        <v>0.6</v>
      </c>
    </row>
    <row r="17" spans="1:14" s="11" customFormat="1" ht="27.75" customHeight="1" x14ac:dyDescent="0.25">
      <c r="A17" s="9" t="s">
        <v>40</v>
      </c>
      <c r="B17" s="9" t="s">
        <v>49</v>
      </c>
      <c r="C17" s="9" t="str">
        <f>'1'!C15</f>
        <v>511 B</v>
      </c>
      <c r="D17" s="9" t="s">
        <v>47</v>
      </c>
      <c r="E17" s="9">
        <v>15</v>
      </c>
      <c r="F17" s="9">
        <v>15</v>
      </c>
      <c r="G17" s="9"/>
      <c r="H17" s="10"/>
      <c r="I17" s="9">
        <f>(E17-SUM(F17:G17))-K17</f>
        <v>0</v>
      </c>
      <c r="J17" s="10"/>
      <c r="K17" s="9">
        <v>0</v>
      </c>
      <c r="L17" s="10">
        <v>0</v>
      </c>
      <c r="M17" s="9">
        <v>79</v>
      </c>
      <c r="N17" s="15">
        <v>0.6</v>
      </c>
    </row>
    <row r="18" spans="1:14" s="11" customFormat="1" ht="26.4" x14ac:dyDescent="0.25">
      <c r="A18" s="9" t="str">
        <f>'1'!A16</f>
        <v>QUÍMICA</v>
      </c>
      <c r="B18" s="9" t="s">
        <v>50</v>
      </c>
      <c r="C18" s="9" t="str">
        <f>'1'!C16</f>
        <v>111 B</v>
      </c>
      <c r="D18" s="9" t="s">
        <v>47</v>
      </c>
      <c r="E18" s="9">
        <f>'1'!E16</f>
        <v>29</v>
      </c>
      <c r="F18" s="9">
        <v>25</v>
      </c>
      <c r="G18" s="9"/>
      <c r="H18" s="10"/>
      <c r="I18" s="9">
        <f>(E18-SUM(F18:G18))-K18</f>
        <v>4</v>
      </c>
      <c r="J18" s="10"/>
      <c r="K18" s="9">
        <v>0</v>
      </c>
      <c r="L18" s="10">
        <f>K18/E18</f>
        <v>0</v>
      </c>
      <c r="M18" s="9">
        <v>67</v>
      </c>
      <c r="N18" s="15">
        <v>0.89</v>
      </c>
    </row>
    <row r="19" spans="1:14" s="11" customFormat="1" ht="21.75" customHeight="1" x14ac:dyDescent="0.25">
      <c r="A19" s="9" t="s">
        <v>38</v>
      </c>
      <c r="B19" s="9" t="s">
        <v>48</v>
      </c>
      <c r="C19" s="9" t="str">
        <f>'1'!C16</f>
        <v>111 B</v>
      </c>
      <c r="D19" s="9" t="s">
        <v>47</v>
      </c>
      <c r="E19" s="9">
        <v>29</v>
      </c>
      <c r="F19" s="9">
        <v>25</v>
      </c>
      <c r="G19" s="9"/>
      <c r="H19" s="10"/>
      <c r="I19" s="9">
        <f>(E19-SUM(F19:G19))-K19</f>
        <v>4</v>
      </c>
      <c r="J19" s="10"/>
      <c r="K19" s="9">
        <v>0</v>
      </c>
      <c r="L19" s="10">
        <v>0</v>
      </c>
      <c r="M19" s="9">
        <v>63</v>
      </c>
      <c r="N19" s="15">
        <v>0.89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124</v>
      </c>
      <c r="F27" s="17">
        <f>SUM(F14:F26)</f>
        <v>112</v>
      </c>
      <c r="G27" s="17">
        <f>SUM(G14:G26)</f>
        <v>0</v>
      </c>
      <c r="H27" s="18">
        <f>SUM(F27:G27)/E27</f>
        <v>0.90322580645161288</v>
      </c>
      <c r="I27" s="17">
        <f t="shared" si="0"/>
        <v>12</v>
      </c>
      <c r="J27" s="18">
        <f t="shared" ref="J14:J27" si="4">I27/E27</f>
        <v>9.6774193548387094E-2</v>
      </c>
      <c r="K27" s="17">
        <f>SUM(K14:K26)</f>
        <v>0</v>
      </c>
      <c r="L27" s="18">
        <f t="shared" si="1"/>
        <v>0</v>
      </c>
      <c r="M27" s="17">
        <f>AVERAGE(M14:M26)</f>
        <v>74</v>
      </c>
      <c r="N27" s="19">
        <f>AVERAGE(N14:N26)</f>
        <v>0.78333333333333333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x14ac:dyDescent="0.25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5">
      <c r="B33" s="29"/>
      <c r="C33" s="29"/>
      <c r="D33" s="29"/>
      <c r="G33" s="30"/>
      <c r="H33" s="30"/>
      <c r="I33" s="30"/>
      <c r="J33" s="30"/>
    </row>
    <row r="34" spans="1:10" hidden="1" x14ac:dyDescent="0.25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5"/>
    <row r="36" spans="1:10" ht="45" customHeight="1" x14ac:dyDescent="0.25">
      <c r="B36" s="24" t="str">
        <f>B10</f>
        <v>MCIQ. INDRA DE LA O ORTIZ</v>
      </c>
      <c r="C36" s="24"/>
      <c r="D36" s="24"/>
      <c r="E36" s="13"/>
      <c r="F36" s="13"/>
      <c r="G36" s="24" t="s">
        <v>46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ANALISIS DE FLUIDOS</v>
      </c>
      <c r="B14" s="21" t="s">
        <v>37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-1</v>
      </c>
      <c r="J14" s="10">
        <f t="shared" ref="J14:J28" si="1">I14/E14</f>
        <v>-5.5555555555555552E-2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ref="H15:H27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14</v>
      </c>
      <c r="G28" s="17">
        <f>SUM(G14:G27)</f>
        <v>5</v>
      </c>
      <c r="H28" s="18">
        <f>SUM(F28:G28)/E28</f>
        <v>0.30645161290322581</v>
      </c>
      <c r="I28" s="17">
        <f t="shared" si="0"/>
        <v>43</v>
      </c>
      <c r="J28" s="18">
        <f t="shared" si="1"/>
        <v>0.69354838709677424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MCIQ. INDRA DE LA O ORTIZ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2024-01-11T19:27:15Z</dcterms:modified>
  <cp:category/>
  <cp:contentStatus/>
</cp:coreProperties>
</file>