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renny\Downloads\"/>
    </mc:Choice>
  </mc:AlternateContent>
  <xr:revisionPtr revIDLastSave="0" documentId="8_{6A49E9F3-8BBE-4540-BCFA-54E9E66DB1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'1'!$A$1:$N$42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2" l="1"/>
  <c r="N20" i="25"/>
  <c r="M20" i="25"/>
  <c r="K20" i="25"/>
  <c r="G20" i="25"/>
  <c r="F20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J15" i="25" s="1"/>
  <c r="D15" i="25"/>
  <c r="C15" i="25"/>
  <c r="A15" i="25"/>
  <c r="J14" i="25"/>
  <c r="D14" i="25"/>
  <c r="C14" i="25"/>
  <c r="A14" i="25"/>
  <c r="B10" i="25"/>
  <c r="B29" i="25" s="1"/>
  <c r="L8" i="25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I19" i="24"/>
  <c r="J19" i="24" s="1"/>
  <c r="I18" i="24"/>
  <c r="J18" i="24" s="1"/>
  <c r="I17" i="24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I17" i="23"/>
  <c r="J17" i="23" s="1"/>
  <c r="D17" i="23"/>
  <c r="C17" i="23"/>
  <c r="A17" i="23"/>
  <c r="E16" i="23"/>
  <c r="I16" i="23" s="1"/>
  <c r="J16" i="23" s="1"/>
  <c r="D16" i="23"/>
  <c r="C16" i="23"/>
  <c r="A16" i="23"/>
  <c r="I15" i="23"/>
  <c r="J15" i="23" s="1"/>
  <c r="D15" i="23"/>
  <c r="C15" i="23"/>
  <c r="A15" i="23"/>
  <c r="I14" i="23"/>
  <c r="J14" i="23" s="1"/>
  <c r="D14" i="23"/>
  <c r="C14" i="23"/>
  <c r="A14" i="23"/>
  <c r="B10" i="23"/>
  <c r="B37" i="23" s="1"/>
  <c r="L8" i="23"/>
  <c r="H8" i="23"/>
  <c r="E8" i="23"/>
  <c r="D15" i="22"/>
  <c r="A16" i="22"/>
  <c r="C16" i="22"/>
  <c r="D16" i="22"/>
  <c r="E16" i="22"/>
  <c r="L16" i="22" s="1"/>
  <c r="C17" i="22"/>
  <c r="D17" i="22"/>
  <c r="L17" i="22"/>
  <c r="L18" i="22"/>
  <c r="A22" i="22"/>
  <c r="C22" i="22"/>
  <c r="D22" i="22"/>
  <c r="E22" i="22"/>
  <c r="A23" i="22"/>
  <c r="C23" i="22"/>
  <c r="D23" i="22"/>
  <c r="E23" i="22"/>
  <c r="I23" i="22" s="1"/>
  <c r="A24" i="22"/>
  <c r="C24" i="22"/>
  <c r="D24" i="22"/>
  <c r="E24" i="22"/>
  <c r="A25" i="22"/>
  <c r="C25" i="22"/>
  <c r="D25" i="22"/>
  <c r="E25" i="22"/>
  <c r="I25" i="22" s="1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I24" i="22"/>
  <c r="L20" i="22"/>
  <c r="L19" i="22"/>
  <c r="L15" i="22"/>
  <c r="B42" i="10"/>
  <c r="N33" i="10"/>
  <c r="M33" i="10"/>
  <c r="K33" i="10"/>
  <c r="G33" i="10"/>
  <c r="F33" i="10"/>
  <c r="E33" i="10"/>
  <c r="I32" i="10"/>
  <c r="I31" i="10"/>
  <c r="I30" i="10"/>
  <c r="I29" i="10"/>
  <c r="I28" i="10"/>
  <c r="I27" i="10"/>
  <c r="I26" i="10"/>
  <c r="I25" i="10"/>
  <c r="I24" i="10"/>
  <c r="I23" i="10"/>
  <c r="L21" i="10"/>
  <c r="I21" i="10"/>
  <c r="L18" i="10"/>
  <c r="I18" i="10"/>
  <c r="L16" i="10"/>
  <c r="L14" i="10"/>
  <c r="I27" i="22" l="1"/>
  <c r="L14" i="25"/>
  <c r="L15" i="25"/>
  <c r="L16" i="25"/>
  <c r="L17" i="25"/>
  <c r="H14" i="25"/>
  <c r="H15" i="25"/>
  <c r="H16" i="25"/>
  <c r="H17" i="25"/>
  <c r="E20" i="25"/>
  <c r="L14" i="24"/>
  <c r="L15" i="24"/>
  <c r="L16" i="24"/>
  <c r="L17" i="24"/>
  <c r="L18" i="24"/>
  <c r="L19" i="24"/>
  <c r="H14" i="24"/>
  <c r="H15" i="24"/>
  <c r="H16" i="24"/>
  <c r="H17" i="24"/>
  <c r="H18" i="24"/>
  <c r="H19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22" i="22"/>
  <c r="I26" i="22"/>
  <c r="L14" i="22"/>
  <c r="E28" i="22"/>
  <c r="L33" i="10"/>
  <c r="J20" i="25" l="1"/>
  <c r="L20" i="25"/>
  <c r="H20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<sst xmlns="http://schemas.openxmlformats.org/spreadsheetml/2006/main" count="246" uniqueCount="63">
  <si>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</si>
  <si>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</si>
  <si>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</si>
  <si>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</si>
  <si>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</si>
  <si>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</si>
  <si>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</si>
  <si>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</si>
  <si>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</si>
  <si>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</si>
  <si>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</si>
  <si>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</si>
  <si>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</si>
  <si>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</si>
  <si>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</si>
  <si>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</si>
  <si>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</si>
  <si>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</si>
  <si>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</si>
  <si>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</si>
  <si>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</si>
  <si>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</si>
  <si>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</si>
  <si>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</si>
  <si>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</si>
  <si>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</si>
  <si>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</si>
  <si>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</si>
  <si>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</si>
  <si>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</si>
  <si>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</si>
  <si>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</si>
  <si>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L.A.E. RENATA RAMOS MORENO</t>
  </si>
  <si>
    <t>L.C. MANUEL DE JESUS CANO BUSTAMANTE</t>
  </si>
  <si>
    <t>FUNCIÓN ADMINISTRATIVA II</t>
  </si>
  <si>
    <t>DLA</t>
  </si>
  <si>
    <t>305 A</t>
  </si>
  <si>
    <t>ORGANIZACIONES INTELIGENTES</t>
  </si>
  <si>
    <t>705 A</t>
  </si>
  <si>
    <t>ECONOMIA</t>
  </si>
  <si>
    <t>301 A</t>
  </si>
  <si>
    <t>II</t>
  </si>
  <si>
    <t>III</t>
  </si>
  <si>
    <t>FUNDAMENTOS DE MERCADOTECNIA</t>
  </si>
  <si>
    <t>IV</t>
  </si>
  <si>
    <t>S/E</t>
  </si>
  <si>
    <t>V</t>
  </si>
  <si>
    <t xml:space="preserve"> 301 A</t>
  </si>
  <si>
    <t>Sep.2023-Enero 2024</t>
  </si>
  <si>
    <t>ECONOMIA INTERNACIONAL</t>
  </si>
  <si>
    <t>SISTEMAS DE INFORMACION DE MERCADOTECNIA</t>
  </si>
  <si>
    <t>TALLER DE ETICA</t>
  </si>
  <si>
    <t>GESTION FINANCIERA PARA LOS PROYECTOS DE INNOVACIÓN</t>
  </si>
  <si>
    <t>605 A</t>
  </si>
  <si>
    <t>105 B</t>
  </si>
  <si>
    <t>705 B</t>
  </si>
  <si>
    <t>307C</t>
  </si>
  <si>
    <t>IGEM</t>
  </si>
  <si>
    <t>MARCO LEGAL DE LAS ORGANIZACIONES</t>
  </si>
  <si>
    <t xml:space="preserve">605 A </t>
  </si>
  <si>
    <t xml:space="preserve">105 B </t>
  </si>
  <si>
    <t>DLS</t>
  </si>
  <si>
    <t>307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</si>
</sst>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topLeftCell="A11" zoomScale="85" zoomScaleNormal="85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7109375" style="1" customWidth="1"/>
    <col min="9" max="9" width="7.5703125" style="1" customWidth="1"/>
    <col min="10" max="10" width="19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5</v>
      </c>
      <c r="I8" s="34" t="s">
        <v>7</v>
      </c>
      <c r="J8" s="34"/>
      <c r="K8" s="34"/>
      <c r="L8" s="28" t="s">
        <v>48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49</v>
      </c>
      <c r="B14" s="9" t="s">
        <v>41</v>
      </c>
      <c r="C14" s="9" t="s">
        <v>53</v>
      </c>
      <c r="D14" s="9" t="s">
        <v>35</v>
      </c>
      <c r="E14" s="9">
        <v>10</v>
      </c>
      <c r="F14" s="9">
        <v>10</v>
      </c>
      <c r="G14" s="9"/>
      <c r="H14" s="10"/>
      <c r="I14" s="9">
        <v>0</v>
      </c>
      <c r="J14" s="10"/>
      <c r="K14" s="9">
        <v>0</v>
      </c>
      <c r="L14" s="10">
        <f t="shared" ref="L14:L33" si="0">K14/E14</f>
        <v>0</v>
      </c>
      <c r="M14" s="9">
        <v>79.8</v>
      </c>
      <c r="N14" s="15">
        <v>0.6</v>
      </c>
    </row>
    <row r="15" spans="1:14" s="11" customFormat="1" ht="25.5" x14ac:dyDescent="0.2">
      <c r="A15" s="8" t="s">
        <v>49</v>
      </c>
      <c r="B15" s="9" t="s">
        <v>42</v>
      </c>
      <c r="C15" s="9" t="s">
        <v>59</v>
      </c>
      <c r="D15" s="9" t="s">
        <v>35</v>
      </c>
      <c r="E15" s="9">
        <v>10</v>
      </c>
      <c r="F15" s="9">
        <v>10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79.8</v>
      </c>
      <c r="N15" s="15">
        <v>0.6</v>
      </c>
    </row>
    <row r="16" spans="1:14" s="11" customFormat="1" ht="25.5" x14ac:dyDescent="0.2">
      <c r="A16" s="8" t="s">
        <v>50</v>
      </c>
      <c r="B16" s="9" t="s">
        <v>41</v>
      </c>
      <c r="C16" s="9" t="s">
        <v>53</v>
      </c>
      <c r="D16" s="9" t="s">
        <v>35</v>
      </c>
      <c r="E16" s="9">
        <v>7</v>
      </c>
      <c r="F16" s="9">
        <v>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86.2</v>
      </c>
      <c r="N16" s="15">
        <v>0.85</v>
      </c>
    </row>
    <row r="17" spans="1:14" s="11" customFormat="1" ht="25.5" x14ac:dyDescent="0.2">
      <c r="A17" s="8" t="s">
        <v>50</v>
      </c>
      <c r="B17" s="9" t="s">
        <v>42</v>
      </c>
      <c r="C17" s="9" t="s">
        <v>53</v>
      </c>
      <c r="D17" s="9" t="s">
        <v>35</v>
      </c>
      <c r="E17" s="9">
        <v>7</v>
      </c>
      <c r="F17" s="9">
        <v>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86.2</v>
      </c>
      <c r="N17" s="15">
        <v>0.85</v>
      </c>
    </row>
    <row r="18" spans="1:14" s="11" customFormat="1" ht="25.5" x14ac:dyDescent="0.2">
      <c r="A18" s="8" t="s">
        <v>51</v>
      </c>
      <c r="B18" s="9" t="s">
        <v>41</v>
      </c>
      <c r="C18" s="9" t="s">
        <v>54</v>
      </c>
      <c r="D18" s="9" t="s">
        <v>35</v>
      </c>
      <c r="E18" s="9">
        <v>30</v>
      </c>
      <c r="F18" s="9">
        <v>30</v>
      </c>
      <c r="G18" s="9"/>
      <c r="H18" s="10"/>
      <c r="I18" s="9">
        <f t="shared" ref="I18:I32" si="1">(E18-SUM(F18:G18))-K18</f>
        <v>0</v>
      </c>
      <c r="J18" s="10"/>
      <c r="K18" s="9">
        <v>0</v>
      </c>
      <c r="L18" s="10">
        <f t="shared" si="0"/>
        <v>0</v>
      </c>
      <c r="M18" s="9">
        <v>75.3</v>
      </c>
      <c r="N18" s="15">
        <v>0.9</v>
      </c>
    </row>
    <row r="19" spans="1:14" s="11" customFormat="1" ht="25.5" x14ac:dyDescent="0.2">
      <c r="A19" s="8" t="s">
        <v>51</v>
      </c>
      <c r="B19" s="9" t="s">
        <v>42</v>
      </c>
      <c r="C19" s="9" t="s">
        <v>60</v>
      </c>
      <c r="D19" s="9" t="s">
        <v>61</v>
      </c>
      <c r="E19" s="9">
        <v>30</v>
      </c>
      <c r="F19" s="9">
        <v>27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75.3</v>
      </c>
      <c r="N19" s="15">
        <v>0.9</v>
      </c>
    </row>
    <row r="20" spans="1:14" s="11" customFormat="1" ht="25.5" x14ac:dyDescent="0.2">
      <c r="A20" s="8" t="s">
        <v>58</v>
      </c>
      <c r="B20" s="9" t="s">
        <v>41</v>
      </c>
      <c r="C20" s="9" t="s">
        <v>62</v>
      </c>
      <c r="D20" s="9" t="s">
        <v>57</v>
      </c>
      <c r="E20" s="9">
        <v>15</v>
      </c>
      <c r="F20" s="9">
        <v>15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92.6</v>
      </c>
      <c r="N20" s="15">
        <v>0.93</v>
      </c>
    </row>
    <row r="21" spans="1:14" s="11" customFormat="1" ht="25.5" x14ac:dyDescent="0.2">
      <c r="A21" s="8" t="s">
        <v>58</v>
      </c>
      <c r="B21" s="9" t="s">
        <v>42</v>
      </c>
      <c r="C21" s="9" t="s">
        <v>56</v>
      </c>
      <c r="D21" s="9" t="s">
        <v>57</v>
      </c>
      <c r="E21" s="9">
        <v>15</v>
      </c>
      <c r="F21" s="9">
        <v>15</v>
      </c>
      <c r="G21" s="9"/>
      <c r="H21" s="10"/>
      <c r="I21" s="9">
        <f t="shared" si="1"/>
        <v>0</v>
      </c>
      <c r="J21" s="10"/>
      <c r="K21" s="9">
        <v>0</v>
      </c>
      <c r="L21" s="10">
        <f t="shared" si="0"/>
        <v>0</v>
      </c>
      <c r="M21" s="9">
        <v>92.6</v>
      </c>
      <c r="N21" s="15">
        <v>0.93</v>
      </c>
    </row>
    <row r="22" spans="1:14" s="11" customFormat="1" ht="25.5" x14ac:dyDescent="0.2">
      <c r="A22" s="8" t="s">
        <v>52</v>
      </c>
      <c r="B22" s="9" t="s">
        <v>41</v>
      </c>
      <c r="C22" s="9" t="s">
        <v>55</v>
      </c>
      <c r="D22" s="9" t="s">
        <v>35</v>
      </c>
      <c r="E22" s="9">
        <v>4</v>
      </c>
      <c r="F22" s="9">
        <v>4</v>
      </c>
      <c r="G22" s="9"/>
      <c r="H22" s="10"/>
      <c r="I22" s="9">
        <v>0</v>
      </c>
      <c r="J22" s="10"/>
      <c r="K22" s="9">
        <v>0</v>
      </c>
      <c r="L22" s="10">
        <v>0</v>
      </c>
      <c r="M22" s="9">
        <v>79.5</v>
      </c>
      <c r="N22" s="15">
        <v>0.75</v>
      </c>
    </row>
    <row r="23" spans="1:14" s="11" customFormat="1" ht="25.5" x14ac:dyDescent="0.2">
      <c r="A23" s="8" t="s">
        <v>52</v>
      </c>
      <c r="B23" s="9" t="s">
        <v>42</v>
      </c>
      <c r="C23" s="9" t="s">
        <v>55</v>
      </c>
      <c r="D23" s="9" t="s">
        <v>35</v>
      </c>
      <c r="E23" s="9">
        <v>4</v>
      </c>
      <c r="F23" s="9">
        <v>4</v>
      </c>
      <c r="G23" s="9"/>
      <c r="H23" s="10"/>
      <c r="I23" s="9">
        <f t="shared" si="1"/>
        <v>0</v>
      </c>
      <c r="J23" s="10"/>
      <c r="K23" s="9">
        <v>0</v>
      </c>
      <c r="L23" s="10">
        <v>0</v>
      </c>
      <c r="M23" s="9">
        <v>79.5</v>
      </c>
      <c r="N23" s="15">
        <v>0.75</v>
      </c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s="11" customFormat="1" x14ac:dyDescent="0.2">
      <c r="A28" s="8"/>
      <c r="B28" s="9"/>
      <c r="C28" s="9"/>
      <c r="D28" s="9"/>
      <c r="E28" s="9"/>
      <c r="F28" s="9"/>
      <c r="G28" s="9"/>
      <c r="H28" s="10"/>
      <c r="I28" s="9">
        <f t="shared" si="1"/>
        <v>0</v>
      </c>
      <c r="J28" s="10"/>
      <c r="K28" s="9"/>
      <c r="L28" s="10"/>
      <c r="M28" s="9"/>
      <c r="N28" s="15"/>
    </row>
    <row r="29" spans="1:14" s="11" customFormat="1" x14ac:dyDescent="0.2">
      <c r="A29" s="8"/>
      <c r="B29" s="9"/>
      <c r="C29" s="9"/>
      <c r="D29" s="9"/>
      <c r="E29" s="9"/>
      <c r="F29" s="9"/>
      <c r="G29" s="9"/>
      <c r="H29" s="10"/>
      <c r="I29" s="9">
        <f t="shared" si="1"/>
        <v>0</v>
      </c>
      <c r="J29" s="10"/>
      <c r="K29" s="9"/>
      <c r="L29" s="10"/>
      <c r="M29" s="9"/>
      <c r="N29" s="15"/>
    </row>
    <row r="30" spans="1:14" s="11" customFormat="1" x14ac:dyDescent="0.2">
      <c r="A30" s="8"/>
      <c r="B30" s="9"/>
      <c r="C30" s="9"/>
      <c r="D30" s="9"/>
      <c r="E30" s="9"/>
      <c r="F30" s="9"/>
      <c r="G30" s="9"/>
      <c r="H30" s="10"/>
      <c r="I30" s="9">
        <f t="shared" si="1"/>
        <v>0</v>
      </c>
      <c r="J30" s="10"/>
      <c r="K30" s="9"/>
      <c r="L30" s="10"/>
      <c r="M30" s="9"/>
      <c r="N30" s="15"/>
    </row>
    <row r="31" spans="1:14" s="11" customFormat="1" x14ac:dyDescent="0.2">
      <c r="A31" s="8"/>
      <c r="B31" s="9"/>
      <c r="C31" s="9"/>
      <c r="D31" s="9"/>
      <c r="E31" s="9"/>
      <c r="F31" s="9"/>
      <c r="G31" s="9"/>
      <c r="H31" s="10"/>
      <c r="I31" s="9">
        <f t="shared" si="1"/>
        <v>0</v>
      </c>
      <c r="J31" s="10"/>
      <c r="K31" s="9"/>
      <c r="L31" s="10"/>
      <c r="M31" s="9"/>
      <c r="N31" s="15"/>
    </row>
    <row r="32" spans="1:14" s="11" customFormat="1" ht="16.5" customHeight="1" x14ac:dyDescent="0.2">
      <c r="A32" s="8"/>
      <c r="B32" s="9"/>
      <c r="C32" s="9"/>
      <c r="D32" s="9"/>
      <c r="E32" s="9"/>
      <c r="F32" s="9"/>
      <c r="G32" s="9"/>
      <c r="H32" s="10"/>
      <c r="I32" s="9">
        <f t="shared" si="1"/>
        <v>0</v>
      </c>
      <c r="J32" s="10"/>
      <c r="K32" s="9"/>
      <c r="L32" s="10"/>
      <c r="M32" s="9"/>
      <c r="N32" s="15"/>
    </row>
    <row r="33" spans="1:14" ht="13.5" thickBot="1" x14ac:dyDescent="0.25">
      <c r="A33" s="16" t="s">
        <v>24</v>
      </c>
      <c r="B33" s="17" t="s">
        <v>25</v>
      </c>
      <c r="C33" s="17" t="s">
        <v>25</v>
      </c>
      <c r="D33" s="17" t="s">
        <v>25</v>
      </c>
      <c r="E33" s="17">
        <f>SUM(E14:E32)</f>
        <v>132</v>
      </c>
      <c r="F33" s="17">
        <f>SUM(F14:F32)</f>
        <v>129</v>
      </c>
      <c r="G33" s="17">
        <f>SUM(G14:G32)</f>
        <v>0</v>
      </c>
      <c r="H33" s="18"/>
      <c r="I33" s="17"/>
      <c r="J33" s="18"/>
      <c r="K33" s="17">
        <f>SUM(K14:K32)</f>
        <v>0</v>
      </c>
      <c r="L33" s="18">
        <f t="shared" si="0"/>
        <v>0</v>
      </c>
      <c r="M33" s="17">
        <f>AVERAGE(M14:M32)</f>
        <v>82.68</v>
      </c>
      <c r="N33" s="19">
        <f>AVERAGE(N14:N32)</f>
        <v>0.80599999999999983</v>
      </c>
    </row>
    <row r="35" spans="1:14" ht="120" customHeight="1" x14ac:dyDescent="0.2">
      <c r="A35" s="31" t="s">
        <v>26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7" spans="1:14" x14ac:dyDescent="0.2">
      <c r="A37" s="12"/>
    </row>
    <row r="38" spans="1:14" x14ac:dyDescent="0.2">
      <c r="B38" s="25" t="s">
        <v>27</v>
      </c>
      <c r="C38" s="25"/>
      <c r="D38" s="25"/>
      <c r="G38" s="26" t="s">
        <v>28</v>
      </c>
      <c r="H38" s="26"/>
      <c r="I38" s="26"/>
      <c r="J38" s="26"/>
    </row>
    <row r="39" spans="1:14" ht="62.25" customHeight="1" x14ac:dyDescent="0.2">
      <c r="B39" s="27"/>
      <c r="C39" s="27"/>
      <c r="D39" s="27"/>
      <c r="G39" s="28"/>
      <c r="H39" s="28"/>
      <c r="I39" s="28"/>
      <c r="J39" s="28"/>
    </row>
    <row r="40" spans="1:14" hidden="1" x14ac:dyDescent="0.2">
      <c r="A40" s="21" t="e">
        <v>#REF!</v>
      </c>
      <c r="B40" s="21"/>
      <c r="C40" s="6"/>
      <c r="E40" s="21"/>
      <c r="F40" s="21"/>
      <c r="G40" s="21"/>
      <c r="H40" s="21"/>
    </row>
    <row r="41" spans="1:14" hidden="1" x14ac:dyDescent="0.2"/>
    <row r="42" spans="1:14" ht="45" customHeight="1" x14ac:dyDescent="0.2">
      <c r="B42" s="22" t="str">
        <f>B10</f>
        <v>L.A.E. RENATA RAMOS MORENO</v>
      </c>
      <c r="C42" s="22"/>
      <c r="D42" s="22"/>
      <c r="E42" s="13"/>
      <c r="F42" s="13"/>
      <c r="G42" s="22" t="s">
        <v>33</v>
      </c>
      <c r="H42" s="22"/>
      <c r="I42" s="22"/>
      <c r="J42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5:N3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8:D38"/>
    <mergeCell ref="G38:J38"/>
    <mergeCell ref="B39:D39"/>
    <mergeCell ref="G39:J39"/>
    <mergeCell ref="A40:B40"/>
    <mergeCell ref="E40:H40"/>
    <mergeCell ref="B42:D42"/>
    <mergeCell ref="G42:J42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Sep.2023-Enero 2024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ECONOMIA INTERNACIONAL</v>
      </c>
      <c r="B14" s="9" t="s">
        <v>41</v>
      </c>
      <c r="C14" s="9" t="str">
        <f>'1'!C14</f>
        <v>605 A</v>
      </c>
      <c r="D14" s="9" t="str">
        <f>'1'!D14</f>
        <v>DLA</v>
      </c>
      <c r="E14" s="9">
        <f>'1'!E14</f>
        <v>10</v>
      </c>
      <c r="F14" s="9">
        <v>32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91</v>
      </c>
      <c r="N14" s="15">
        <v>0.56000000000000005</v>
      </c>
    </row>
    <row r="15" spans="1:14" s="11" customFormat="1" ht="25.5" x14ac:dyDescent="0.2">
      <c r="A15" s="9" t="s">
        <v>34</v>
      </c>
      <c r="B15" s="9" t="s">
        <v>42</v>
      </c>
      <c r="C15" s="9" t="s">
        <v>36</v>
      </c>
      <c r="D15" s="9" t="str">
        <f>'1'!D16</f>
        <v>DLA</v>
      </c>
      <c r="E15" s="9">
        <v>32</v>
      </c>
      <c r="F15" s="9">
        <v>31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90.3</v>
      </c>
      <c r="N15" s="15">
        <v>0.62</v>
      </c>
    </row>
    <row r="16" spans="1:14" s="11" customFormat="1" ht="25.5" x14ac:dyDescent="0.2">
      <c r="A16" s="9" t="str">
        <f>'1'!A18</f>
        <v>TALLER DE ETICA</v>
      </c>
      <c r="B16" s="9" t="s">
        <v>41</v>
      </c>
      <c r="C16" s="9" t="str">
        <f>'1'!C18</f>
        <v>105 B</v>
      </c>
      <c r="D16" s="9" t="str">
        <f>'1'!D18</f>
        <v>DLA</v>
      </c>
      <c r="E16" s="9">
        <f>'1'!E18</f>
        <v>30</v>
      </c>
      <c r="F16" s="9">
        <v>6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79</v>
      </c>
      <c r="N16" s="15">
        <v>0.33</v>
      </c>
    </row>
    <row r="17" spans="1:14" s="11" customFormat="1" x14ac:dyDescent="0.2">
      <c r="A17" s="9" t="s">
        <v>43</v>
      </c>
      <c r="B17" s="9" t="s">
        <v>42</v>
      </c>
      <c r="C17" s="9" t="str">
        <f>'1'!C21</f>
        <v>307C</v>
      </c>
      <c r="D17" s="9" t="str">
        <f>'1'!D21</f>
        <v>IGEM</v>
      </c>
      <c r="E17" s="9">
        <v>6</v>
      </c>
      <c r="F17" s="9">
        <v>6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81</v>
      </c>
      <c r="N17" s="15">
        <v>0.5</v>
      </c>
    </row>
    <row r="18" spans="1:14" s="11" customFormat="1" ht="25.5" x14ac:dyDescent="0.2">
      <c r="A18" s="9" t="s">
        <v>37</v>
      </c>
      <c r="B18" s="9" t="s">
        <v>41</v>
      </c>
      <c r="C18" s="9" t="s">
        <v>38</v>
      </c>
      <c r="D18" s="9" t="s">
        <v>35</v>
      </c>
      <c r="E18" s="9">
        <v>35</v>
      </c>
      <c r="F18" s="9">
        <v>35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96</v>
      </c>
      <c r="N18" s="15">
        <v>0.62</v>
      </c>
    </row>
    <row r="19" spans="1:14" s="11" customFormat="1" ht="25.5" x14ac:dyDescent="0.2">
      <c r="A19" s="9" t="s">
        <v>37</v>
      </c>
      <c r="B19" s="9" t="s">
        <v>42</v>
      </c>
      <c r="C19" s="9" t="s">
        <v>38</v>
      </c>
      <c r="D19" s="9" t="s">
        <v>35</v>
      </c>
      <c r="E19" s="9">
        <v>35</v>
      </c>
      <c r="F19" s="9">
        <v>35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96</v>
      </c>
      <c r="N19" s="15">
        <v>0.62</v>
      </c>
    </row>
    <row r="20" spans="1:14" s="11" customFormat="1" ht="25.5" x14ac:dyDescent="0.2">
      <c r="A20" s="9" t="s">
        <v>39</v>
      </c>
      <c r="B20" s="9" t="s">
        <v>41</v>
      </c>
      <c r="C20" s="9" t="s">
        <v>40</v>
      </c>
      <c r="D20" s="9" t="s">
        <v>35</v>
      </c>
      <c r="E20" s="9">
        <v>21</v>
      </c>
      <c r="F20" s="9">
        <v>20</v>
      </c>
      <c r="G20" s="9"/>
      <c r="H20" s="10"/>
      <c r="I20" s="9">
        <v>0</v>
      </c>
      <c r="J20" s="10"/>
      <c r="K20" s="9">
        <v>0</v>
      </c>
      <c r="L20" s="10">
        <f t="shared" si="0"/>
        <v>0</v>
      </c>
      <c r="M20" s="9">
        <v>85</v>
      </c>
      <c r="N20" s="15">
        <v>0.61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'1'!A27</f>
        <v>0</v>
      </c>
      <c r="B22" s="9"/>
      <c r="C22" s="9">
        <f>'1'!C27</f>
        <v>0</v>
      </c>
      <c r="D22" s="9">
        <f>'1'!D27</f>
        <v>0</v>
      </c>
      <c r="E22" s="9">
        <f>'1'!E27</f>
        <v>0</v>
      </c>
      <c r="F22" s="9"/>
      <c r="G22" s="9"/>
      <c r="H22" s="10"/>
      <c r="I22" s="9">
        <f t="shared" ref="I22:I27" si="1">(E22-SUM(F22:G22))-K22</f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'1'!A28</f>
        <v>0</v>
      </c>
      <c r="B23" s="9"/>
      <c r="C23" s="9">
        <f>'1'!C28</f>
        <v>0</v>
      </c>
      <c r="D23" s="9">
        <f>'1'!D28</f>
        <v>0</v>
      </c>
      <c r="E23" s="9">
        <f>'1'!E28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'1'!A29</f>
        <v>0</v>
      </c>
      <c r="B24" s="9"/>
      <c r="C24" s="9">
        <f>'1'!C29</f>
        <v>0</v>
      </c>
      <c r="D24" s="9">
        <f>'1'!D29</f>
        <v>0</v>
      </c>
      <c r="E24" s="9">
        <f>'1'!E29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'1'!A30</f>
        <v>0</v>
      </c>
      <c r="B25" s="9"/>
      <c r="C25" s="9">
        <f>'1'!C30</f>
        <v>0</v>
      </c>
      <c r="D25" s="9">
        <f>'1'!D30</f>
        <v>0</v>
      </c>
      <c r="E25" s="9">
        <f>'1'!E30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'1'!A31</f>
        <v>0</v>
      </c>
      <c r="B26" s="9"/>
      <c r="C26" s="9">
        <f>'1'!C31</f>
        <v>0</v>
      </c>
      <c r="D26" s="9">
        <f>'1'!D31</f>
        <v>0</v>
      </c>
      <c r="E26" s="9">
        <f>'1'!E31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'1'!A32</f>
        <v>0</v>
      </c>
      <c r="B27" s="9"/>
      <c r="C27" s="9">
        <f>'1'!C32</f>
        <v>0</v>
      </c>
      <c r="D27" s="9">
        <f>'1'!D32</f>
        <v>0</v>
      </c>
      <c r="E27" s="9">
        <f>'1'!E32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169</v>
      </c>
      <c r="F28" s="17">
        <f>SUM(F14:F20)</f>
        <v>165</v>
      </c>
      <c r="G28" s="17"/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88.328571428571422</v>
      </c>
      <c r="N28" s="19">
        <f>AVERAGE(N14:N27)</f>
        <v>0.55142857142857149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3" sqref="A3:N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Sep.2023-Enero 2024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ECONOMIA INTERNACIONAL</v>
      </c>
      <c r="B14" s="9" t="s">
        <v>45</v>
      </c>
      <c r="C14" s="9" t="str">
        <f>'1'!C14</f>
        <v>605 A</v>
      </c>
      <c r="D14" s="9" t="str">
        <f>'1'!D14</f>
        <v>DLA</v>
      </c>
      <c r="E14" s="9" t="s">
        <v>25</v>
      </c>
      <c r="F14" s="9"/>
      <c r="G14" s="9"/>
      <c r="H14" s="10" t="e">
        <f t="shared" ref="H14:H27" si="0">F14/E14</f>
        <v>#VALUE!</v>
      </c>
      <c r="I14" s="9" t="e">
        <f t="shared" ref="I14:I28" si="1">(E14-SUM(F14:G14))-K14</f>
        <v>#VALUE!</v>
      </c>
      <c r="J14" s="10" t="e">
        <f t="shared" ref="J14:J28" si="2">I14/E14</f>
        <v>#VALUE!</v>
      </c>
      <c r="K14" s="9"/>
      <c r="L14" s="10" t="e">
        <f t="shared" ref="L14:L28" si="3">K14/E14</f>
        <v>#VALUE!</v>
      </c>
      <c r="M14" s="9"/>
      <c r="N14" s="15"/>
    </row>
    <row r="15" spans="1:14" s="11" customFormat="1" ht="25.5" x14ac:dyDescent="0.2">
      <c r="A15" s="9" t="str">
        <f>'1'!A16</f>
        <v>SISTEMAS DE INFORMACION DE MERCADOTECNIA</v>
      </c>
      <c r="B15" s="9" t="s">
        <v>45</v>
      </c>
      <c r="C15" s="9" t="str">
        <f>'1'!C16</f>
        <v>605 A</v>
      </c>
      <c r="D15" s="9" t="str">
        <f>'1'!D16</f>
        <v>DLA</v>
      </c>
      <c r="E15" s="9" t="s">
        <v>25</v>
      </c>
      <c r="F15" s="9"/>
      <c r="G15" s="9"/>
      <c r="H15" s="10" t="e">
        <f t="shared" si="0"/>
        <v>#VALUE!</v>
      </c>
      <c r="I15" s="9" t="e">
        <f t="shared" si="1"/>
        <v>#VALUE!</v>
      </c>
      <c r="J15" s="10" t="e">
        <f t="shared" si="2"/>
        <v>#VALUE!</v>
      </c>
      <c r="K15" s="9"/>
      <c r="L15" s="10" t="e">
        <f t="shared" si="3"/>
        <v>#VALUE!</v>
      </c>
      <c r="M15" s="9"/>
      <c r="N15" s="15"/>
    </row>
    <row r="16" spans="1:14" s="11" customFormat="1" ht="25.5" x14ac:dyDescent="0.2">
      <c r="A16" s="9" t="str">
        <f>'1'!A18</f>
        <v>TALLER DE ETICA</v>
      </c>
      <c r="B16" s="9" t="s">
        <v>44</v>
      </c>
      <c r="C16" s="9" t="str">
        <f>'1'!C18</f>
        <v>105 B</v>
      </c>
      <c r="D16" s="9" t="str">
        <f>'1'!D18</f>
        <v>DLA</v>
      </c>
      <c r="E16" s="9">
        <f>'1'!E18</f>
        <v>30</v>
      </c>
      <c r="F16" s="9">
        <v>5</v>
      </c>
      <c r="G16" s="9"/>
      <c r="H16" s="10">
        <f t="shared" si="0"/>
        <v>0.16666666666666666</v>
      </c>
      <c r="I16" s="9">
        <f t="shared" si="1"/>
        <v>25</v>
      </c>
      <c r="J16" s="10">
        <f t="shared" si="2"/>
        <v>0.83333333333333337</v>
      </c>
      <c r="K16" s="9"/>
      <c r="L16" s="10">
        <f t="shared" si="3"/>
        <v>0</v>
      </c>
      <c r="M16" s="9">
        <v>77</v>
      </c>
      <c r="N16" s="15">
        <v>0.66</v>
      </c>
    </row>
    <row r="17" spans="1:14" s="11" customFormat="1" ht="25.5" x14ac:dyDescent="0.2">
      <c r="A17" s="9" t="str">
        <f>'1'!A21</f>
        <v>MARCO LEGAL DE LAS ORGANIZACIONES</v>
      </c>
      <c r="B17" s="9" t="s">
        <v>45</v>
      </c>
      <c r="C17" s="9" t="str">
        <f>'1'!C21</f>
        <v>307C</v>
      </c>
      <c r="D17" s="9" t="str">
        <f>'1'!D21</f>
        <v>IGEM</v>
      </c>
      <c r="E17" s="9" t="s">
        <v>25</v>
      </c>
      <c r="F17" s="9"/>
      <c r="G17" s="9"/>
      <c r="H17" s="10" t="e">
        <f t="shared" si="0"/>
        <v>#VALUE!</v>
      </c>
      <c r="I17" s="9" t="e">
        <f t="shared" si="1"/>
        <v>#VALUE!</v>
      </c>
      <c r="J17" s="10" t="e">
        <f t="shared" si="2"/>
        <v>#VALUE!</v>
      </c>
      <c r="K17" s="9"/>
      <c r="L17" s="10" t="e">
        <f t="shared" si="3"/>
        <v>#VALUE!</v>
      </c>
      <c r="M17" s="9"/>
      <c r="N17" s="15"/>
    </row>
    <row r="18" spans="1:14" s="11" customFormat="1" ht="25.5" x14ac:dyDescent="0.2">
      <c r="A18" s="9" t="str">
        <f>'1'!A23</f>
        <v>GESTION FINANCIERA PARA LOS PROYECTOS DE INNOVACIÓN</v>
      </c>
      <c r="B18" s="9"/>
      <c r="C18" s="9" t="str">
        <f>'1'!C23</f>
        <v>705 B</v>
      </c>
      <c r="D18" s="9" t="str">
        <f>'1'!D23</f>
        <v>DLA</v>
      </c>
      <c r="E18" s="9">
        <f>'1'!E23</f>
        <v>4</v>
      </c>
      <c r="F18" s="9"/>
      <c r="G18" s="9"/>
      <c r="H18" s="10">
        <f t="shared" si="0"/>
        <v>0</v>
      </c>
      <c r="I18" s="9">
        <f t="shared" si="1"/>
        <v>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'1'!A24</f>
        <v>0</v>
      </c>
      <c r="B19" s="9"/>
      <c r="C19" s="9">
        <f>'1'!C24</f>
        <v>0</v>
      </c>
      <c r="D19" s="9">
        <f>'1'!D24</f>
        <v>0</v>
      </c>
      <c r="E19" s="9">
        <f>'1'!E24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'1'!A25</f>
        <v>0</v>
      </c>
      <c r="B20" s="9"/>
      <c r="C20" s="9">
        <f>'1'!C25</f>
        <v>0</v>
      </c>
      <c r="D20" s="9">
        <f>'1'!D25</f>
        <v>0</v>
      </c>
      <c r="E20" s="9">
        <f>'1'!E25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'1'!A26</f>
        <v>0</v>
      </c>
      <c r="B21" s="9"/>
      <c r="C21" s="9">
        <f>'1'!C26</f>
        <v>0</v>
      </c>
      <c r="D21" s="9">
        <f>'1'!D26</f>
        <v>0</v>
      </c>
      <c r="E21" s="9">
        <f>'1'!E26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'1'!A27</f>
        <v>0</v>
      </c>
      <c r="B22" s="9"/>
      <c r="C22" s="9">
        <f>'1'!C27</f>
        <v>0</v>
      </c>
      <c r="D22" s="9">
        <f>'1'!D27</f>
        <v>0</v>
      </c>
      <c r="E22" s="9">
        <f>'1'!E27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'1'!A28</f>
        <v>0</v>
      </c>
      <c r="B23" s="9"/>
      <c r="C23" s="9">
        <f>'1'!C28</f>
        <v>0</v>
      </c>
      <c r="D23" s="9">
        <f>'1'!D28</f>
        <v>0</v>
      </c>
      <c r="E23" s="9">
        <f>'1'!E28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'1'!A29</f>
        <v>0</v>
      </c>
      <c r="B24" s="9"/>
      <c r="C24" s="9">
        <f>'1'!C29</f>
        <v>0</v>
      </c>
      <c r="D24" s="9">
        <f>'1'!D29</f>
        <v>0</v>
      </c>
      <c r="E24" s="9">
        <f>'1'!E29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'1'!A30</f>
        <v>0</v>
      </c>
      <c r="B25" s="9"/>
      <c r="C25" s="9">
        <f>'1'!C30</f>
        <v>0</v>
      </c>
      <c r="D25" s="9">
        <f>'1'!D30</f>
        <v>0</v>
      </c>
      <c r="E25" s="9">
        <f>'1'!E30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'1'!A31</f>
        <v>0</v>
      </c>
      <c r="B26" s="9"/>
      <c r="C26" s="9">
        <f>'1'!C31</f>
        <v>0</v>
      </c>
      <c r="D26" s="9">
        <f>'1'!D31</f>
        <v>0</v>
      </c>
      <c r="E26" s="9">
        <f>'1'!E31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'1'!A32</f>
        <v>0</v>
      </c>
      <c r="B27" s="9"/>
      <c r="C27" s="9">
        <f>'1'!C32</f>
        <v>0</v>
      </c>
      <c r="D27" s="9">
        <f>'1'!D32</f>
        <v>0</v>
      </c>
      <c r="E27" s="9">
        <f>'1'!E32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34</v>
      </c>
      <c r="F28" s="17">
        <f>SUM(F14:F27)</f>
        <v>5</v>
      </c>
      <c r="G28" s="17">
        <f>SUM(G14:G27)</f>
        <v>0</v>
      </c>
      <c r="H28" s="18">
        <f>SUM(F28:G28)/E28</f>
        <v>0.14705882352941177</v>
      </c>
      <c r="I28" s="17">
        <f t="shared" si="1"/>
        <v>29</v>
      </c>
      <c r="J28" s="18">
        <f t="shared" si="2"/>
        <v>0.8529411764705882</v>
      </c>
      <c r="K28" s="17">
        <f>SUM(K14:K27)</f>
        <v>0</v>
      </c>
      <c r="L28" s="18">
        <f t="shared" si="3"/>
        <v>0</v>
      </c>
      <c r="M28" s="17">
        <f>AVERAGE(M14:M27)</f>
        <v>77</v>
      </c>
      <c r="N28" s="19">
        <f>AVERAGE(N14:N27)</f>
        <v>0.66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R19" sqref="R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Sep.2023-Enero 2024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ECONOMIA INTERNACIONAL</v>
      </c>
      <c r="B14" s="9" t="s">
        <v>44</v>
      </c>
      <c r="C14" s="9" t="str">
        <f>'1'!C14</f>
        <v>605 A</v>
      </c>
      <c r="D14" s="9" t="str">
        <f>'1'!D14</f>
        <v>DLA</v>
      </c>
      <c r="E14" s="9">
        <f>'1'!E14</f>
        <v>10</v>
      </c>
      <c r="F14" s="9">
        <v>29</v>
      </c>
      <c r="G14" s="9"/>
      <c r="H14" s="10">
        <f t="shared" ref="H14:H19" si="0">F14/E14</f>
        <v>2.9</v>
      </c>
      <c r="I14" s="9">
        <f t="shared" ref="I14:I28" si="1">(E14-SUM(F14:G14))-K14</f>
        <v>-19</v>
      </c>
      <c r="J14" s="10">
        <f t="shared" ref="J14:J28" si="2">I14/E14</f>
        <v>-1.9</v>
      </c>
      <c r="K14" s="9"/>
      <c r="L14" s="10">
        <f t="shared" ref="L14:L28" si="3">K14/E14</f>
        <v>0</v>
      </c>
      <c r="M14" s="9">
        <v>87</v>
      </c>
      <c r="N14" s="15">
        <v>0.78</v>
      </c>
    </row>
    <row r="15" spans="1:14" s="11" customFormat="1" ht="25.5" x14ac:dyDescent="0.2">
      <c r="A15" s="9" t="str">
        <f>'1'!A16</f>
        <v>SISTEMAS DE INFORMACION DE MERCADOTECNIA</v>
      </c>
      <c r="B15" s="9" t="s">
        <v>44</v>
      </c>
      <c r="C15" s="9" t="str">
        <f>'1'!C16</f>
        <v>605 A</v>
      </c>
      <c r="D15" s="9" t="str">
        <f>'1'!D16</f>
        <v>DLA</v>
      </c>
      <c r="E15" s="9">
        <f>'1'!E16</f>
        <v>7</v>
      </c>
      <c r="F15" s="9">
        <v>34</v>
      </c>
      <c r="G15" s="9"/>
      <c r="H15" s="10">
        <f t="shared" si="0"/>
        <v>4.8571428571428568</v>
      </c>
      <c r="I15" s="9">
        <f t="shared" si="1"/>
        <v>-27</v>
      </c>
      <c r="J15" s="10">
        <f t="shared" si="2"/>
        <v>-3.8571428571428572</v>
      </c>
      <c r="K15" s="9"/>
      <c r="L15" s="10">
        <f t="shared" si="3"/>
        <v>0</v>
      </c>
      <c r="M15" s="9">
        <v>92</v>
      </c>
      <c r="N15" s="15">
        <v>0.74</v>
      </c>
    </row>
    <row r="16" spans="1:14" s="11" customFormat="1" ht="25.5" x14ac:dyDescent="0.2">
      <c r="A16" s="9" t="str">
        <f>'1'!A18</f>
        <v>TALLER DE ETICA</v>
      </c>
      <c r="B16" s="9" t="s">
        <v>46</v>
      </c>
      <c r="C16" s="9" t="str">
        <f>'1'!C18</f>
        <v>105 B</v>
      </c>
      <c r="D16" s="9" t="str">
        <f>'1'!D18</f>
        <v>DLA</v>
      </c>
      <c r="E16" s="9">
        <f>'1'!E18</f>
        <v>30</v>
      </c>
      <c r="F16" s="9">
        <v>5</v>
      </c>
      <c r="G16" s="9"/>
      <c r="H16" s="10">
        <f t="shared" si="0"/>
        <v>0.16666666666666666</v>
      </c>
      <c r="I16" s="9">
        <f t="shared" si="1"/>
        <v>25</v>
      </c>
      <c r="J16" s="10">
        <f t="shared" si="2"/>
        <v>0.83333333333333337</v>
      </c>
      <c r="K16" s="9"/>
      <c r="L16" s="10">
        <f t="shared" si="3"/>
        <v>0</v>
      </c>
      <c r="M16" s="9">
        <v>77</v>
      </c>
      <c r="N16" s="15">
        <v>0.83</v>
      </c>
    </row>
    <row r="17" spans="1:14" s="11" customFormat="1" ht="25.5" x14ac:dyDescent="0.2">
      <c r="A17" s="9" t="str">
        <f>'1'!A21</f>
        <v>MARCO LEGAL DE LAS ORGANIZACIONES</v>
      </c>
      <c r="B17" s="9" t="s">
        <v>42</v>
      </c>
      <c r="C17" s="9" t="str">
        <f>'1'!C21</f>
        <v>307C</v>
      </c>
      <c r="D17" s="9" t="str">
        <f>'1'!D21</f>
        <v>IGEM</v>
      </c>
      <c r="E17" s="9">
        <v>21</v>
      </c>
      <c r="F17" s="9">
        <v>21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89</v>
      </c>
      <c r="N17" s="15">
        <v>0.71</v>
      </c>
    </row>
    <row r="18" spans="1:14" s="11" customFormat="1" ht="25.5" x14ac:dyDescent="0.2">
      <c r="A18" s="9" t="s">
        <v>39</v>
      </c>
      <c r="B18" s="9" t="s">
        <v>44</v>
      </c>
      <c r="C18" s="9" t="s">
        <v>47</v>
      </c>
      <c r="D18" s="9" t="s">
        <v>35</v>
      </c>
      <c r="E18" s="9">
        <v>21</v>
      </c>
      <c r="F18" s="9">
        <v>20</v>
      </c>
      <c r="G18" s="9"/>
      <c r="H18" s="10">
        <f t="shared" si="0"/>
        <v>0.95238095238095233</v>
      </c>
      <c r="I18" s="9">
        <f t="shared" si="1"/>
        <v>1</v>
      </c>
      <c r="J18" s="10">
        <f t="shared" si="2"/>
        <v>4.7619047619047616E-2</v>
      </c>
      <c r="K18" s="9"/>
      <c r="L18" s="10">
        <f t="shared" si="3"/>
        <v>0</v>
      </c>
      <c r="M18" s="9">
        <v>88</v>
      </c>
      <c r="N18" s="15">
        <v>0.85</v>
      </c>
    </row>
    <row r="19" spans="1:14" s="11" customFormat="1" ht="25.5" x14ac:dyDescent="0.2">
      <c r="A19" s="9" t="s">
        <v>39</v>
      </c>
      <c r="B19" s="9" t="s">
        <v>46</v>
      </c>
      <c r="C19" s="9" t="s">
        <v>40</v>
      </c>
      <c r="D19" s="9" t="s">
        <v>35</v>
      </c>
      <c r="E19" s="9">
        <v>21</v>
      </c>
      <c r="F19" s="9">
        <v>19</v>
      </c>
      <c r="G19" s="9"/>
      <c r="H19" s="10">
        <f t="shared" si="0"/>
        <v>0.90476190476190477</v>
      </c>
      <c r="I19" s="9">
        <f t="shared" si="1"/>
        <v>2</v>
      </c>
      <c r="J19" s="10">
        <f t="shared" si="2"/>
        <v>9.5238095238095233E-2</v>
      </c>
      <c r="K19" s="9"/>
      <c r="L19" s="10">
        <f t="shared" si="3"/>
        <v>0</v>
      </c>
      <c r="M19" s="9">
        <v>85</v>
      </c>
      <c r="N19" s="15">
        <v>0.81</v>
      </c>
    </row>
    <row r="20" spans="1:14" s="11" customFormat="1" x14ac:dyDescent="0.2">
      <c r="A20" s="9">
        <f>'1'!A25</f>
        <v>0</v>
      </c>
      <c r="B20" s="9"/>
      <c r="C20" s="9">
        <f>'1'!C25</f>
        <v>0</v>
      </c>
      <c r="D20" s="9">
        <f>'1'!D25</f>
        <v>0</v>
      </c>
      <c r="E20" s="9">
        <f>'1'!E25</f>
        <v>0</v>
      </c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'1'!A26</f>
        <v>0</v>
      </c>
      <c r="B21" s="9"/>
      <c r="C21" s="9">
        <f>'1'!C26</f>
        <v>0</v>
      </c>
      <c r="D21" s="9">
        <f>'1'!D26</f>
        <v>0</v>
      </c>
      <c r="E21" s="9">
        <f>'1'!E26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'1'!A27</f>
        <v>0</v>
      </c>
      <c r="B22" s="9"/>
      <c r="C22" s="9">
        <f>'1'!C27</f>
        <v>0</v>
      </c>
      <c r="D22" s="9">
        <f>'1'!D27</f>
        <v>0</v>
      </c>
      <c r="E22" s="9">
        <f>'1'!E27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'1'!A28</f>
        <v>0</v>
      </c>
      <c r="B23" s="9"/>
      <c r="C23" s="9">
        <f>'1'!C28</f>
        <v>0</v>
      </c>
      <c r="D23" s="9">
        <f>'1'!D28</f>
        <v>0</v>
      </c>
      <c r="E23" s="9">
        <f>'1'!E28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'1'!A29</f>
        <v>0</v>
      </c>
      <c r="B24" s="9"/>
      <c r="C24" s="9">
        <f>'1'!C29</f>
        <v>0</v>
      </c>
      <c r="D24" s="9">
        <f>'1'!D29</f>
        <v>0</v>
      </c>
      <c r="E24" s="9">
        <f>'1'!E29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'1'!A30</f>
        <v>0</v>
      </c>
      <c r="B25" s="9"/>
      <c r="C25" s="9">
        <f>'1'!C30</f>
        <v>0</v>
      </c>
      <c r="D25" s="9">
        <f>'1'!D30</f>
        <v>0</v>
      </c>
      <c r="E25" s="9">
        <f>'1'!E30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'1'!A31</f>
        <v>0</v>
      </c>
      <c r="B26" s="9"/>
      <c r="C26" s="9">
        <f>'1'!C31</f>
        <v>0</v>
      </c>
      <c r="D26" s="9">
        <f>'1'!D31</f>
        <v>0</v>
      </c>
      <c r="E26" s="9">
        <f>'1'!E31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'1'!A32</f>
        <v>0</v>
      </c>
      <c r="B27" s="9"/>
      <c r="C27" s="9">
        <f>'1'!C32</f>
        <v>0</v>
      </c>
      <c r="D27" s="9">
        <f>'1'!D32</f>
        <v>0</v>
      </c>
      <c r="E27" s="9">
        <f>'1'!E32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128</v>
      </c>
      <c r="G28" s="17">
        <f>SUM(G14:G27)</f>
        <v>0</v>
      </c>
      <c r="H28" s="18">
        <f>SUM(F28:G28)/E28</f>
        <v>1.1636363636363636</v>
      </c>
      <c r="I28" s="17">
        <f t="shared" si="1"/>
        <v>-18</v>
      </c>
      <c r="J28" s="18">
        <f t="shared" si="2"/>
        <v>-0.16363636363636364</v>
      </c>
      <c r="K28" s="17">
        <f>SUM(K14:K27)</f>
        <v>0</v>
      </c>
      <c r="L28" s="18">
        <f t="shared" si="3"/>
        <v>0</v>
      </c>
      <c r="M28" s="17">
        <f>AVERAGE(M14:M27)</f>
        <v>86.333333333333329</v>
      </c>
      <c r="N28" s="19">
        <f>AVERAGE(N14:N27)</f>
        <v>0.78666666666666674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9"/>
  <sheetViews>
    <sheetView topLeftCell="A4" zoomScale="85" zoomScaleNormal="85" zoomScaleSheetLayoutView="100" workbookViewId="0">
      <selection activeCell="Q11" sqref="Q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Sep.2023-Enero 2024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ECONOMIA INTERNACIONAL</v>
      </c>
      <c r="B14" s="9"/>
      <c r="C14" s="9" t="str">
        <f>'1'!C14</f>
        <v>605 A</v>
      </c>
      <c r="D14" s="9" t="str">
        <f>'1'!D14</f>
        <v>DLA</v>
      </c>
      <c r="E14" s="9">
        <v>32</v>
      </c>
      <c r="F14" s="9">
        <v>30</v>
      </c>
      <c r="G14" s="9">
        <v>2</v>
      </c>
      <c r="H14" s="10">
        <f t="shared" ref="H14:H17" si="0">F14/E14</f>
        <v>0.9375</v>
      </c>
      <c r="I14" s="9">
        <v>2</v>
      </c>
      <c r="J14" s="10">
        <f t="shared" ref="J14:J20" si="1">I14/E14</f>
        <v>6.25E-2</v>
      </c>
      <c r="K14" s="9">
        <v>0</v>
      </c>
      <c r="L14" s="10">
        <f t="shared" ref="L14:L20" si="2">K14/E14</f>
        <v>0</v>
      </c>
      <c r="M14" s="9">
        <v>83</v>
      </c>
      <c r="N14" s="15">
        <v>0.75</v>
      </c>
    </row>
    <row r="15" spans="1:14" s="11" customFormat="1" ht="25.5" x14ac:dyDescent="0.2">
      <c r="A15" s="9" t="str">
        <f>'1'!A16</f>
        <v>SISTEMAS DE INFORMACION DE MERCADOTECNIA</v>
      </c>
      <c r="B15" s="9"/>
      <c r="C15" s="9" t="str">
        <f>'1'!C16</f>
        <v>605 A</v>
      </c>
      <c r="D15" s="9" t="str">
        <f>'1'!D16</f>
        <v>DLA</v>
      </c>
      <c r="E15" s="9">
        <f>'1'!E16</f>
        <v>7</v>
      </c>
      <c r="F15" s="9">
        <v>35</v>
      </c>
      <c r="G15" s="9">
        <v>1</v>
      </c>
      <c r="H15" s="10">
        <f t="shared" si="0"/>
        <v>5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93</v>
      </c>
      <c r="N15" s="15">
        <v>0.65</v>
      </c>
    </row>
    <row r="16" spans="1:14" s="11" customFormat="1" ht="25.5" x14ac:dyDescent="0.2">
      <c r="A16" s="9" t="str">
        <f>'1'!A18</f>
        <v>TALLER DE ETICA</v>
      </c>
      <c r="B16" s="9"/>
      <c r="C16" s="9" t="str">
        <f>'1'!C18</f>
        <v>105 B</v>
      </c>
      <c r="D16" s="9" t="str">
        <f>'1'!D18</f>
        <v>DLA</v>
      </c>
      <c r="E16" s="9">
        <f>'1'!E18</f>
        <v>30</v>
      </c>
      <c r="F16" s="9">
        <v>6</v>
      </c>
      <c r="G16" s="9">
        <v>0</v>
      </c>
      <c r="H16" s="10">
        <f t="shared" si="0"/>
        <v>0.2</v>
      </c>
      <c r="I16" s="9">
        <f t="shared" ref="I16:I17" si="3">(E16-SUM(F16:G16))-K16</f>
        <v>24</v>
      </c>
      <c r="J16" s="10">
        <f t="shared" si="1"/>
        <v>0.8</v>
      </c>
      <c r="K16" s="9">
        <v>0</v>
      </c>
      <c r="L16" s="10">
        <f t="shared" si="2"/>
        <v>0</v>
      </c>
      <c r="M16" s="9">
        <v>81</v>
      </c>
      <c r="N16" s="15">
        <v>0.5</v>
      </c>
    </row>
    <row r="17" spans="1:14" s="11" customFormat="1" ht="25.5" x14ac:dyDescent="0.2">
      <c r="A17" s="9" t="str">
        <f>'1'!A21</f>
        <v>MARCO LEGAL DE LAS ORGANIZACIONES</v>
      </c>
      <c r="B17" s="9"/>
      <c r="C17" s="9" t="str">
        <f>'1'!C21</f>
        <v>307C</v>
      </c>
      <c r="D17" s="9" t="str">
        <f>'1'!D21</f>
        <v>IGEM</v>
      </c>
      <c r="E17" s="9">
        <f>'1'!E21</f>
        <v>15</v>
      </c>
      <c r="F17" s="9">
        <v>18</v>
      </c>
      <c r="G17" s="9">
        <v>0</v>
      </c>
      <c r="H17" s="10">
        <f t="shared" si="0"/>
        <v>1.2</v>
      </c>
      <c r="I17" s="9">
        <f t="shared" si="3"/>
        <v>-3</v>
      </c>
      <c r="J17" s="10">
        <f t="shared" si="1"/>
        <v>-0.2</v>
      </c>
      <c r="K17" s="9">
        <v>0</v>
      </c>
      <c r="L17" s="10">
        <f t="shared" si="2"/>
        <v>0</v>
      </c>
      <c r="M17" s="9">
        <v>82</v>
      </c>
      <c r="N17" s="15">
        <v>0.76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84</v>
      </c>
      <c r="F20" s="17">
        <f>SUM(F14:F19)</f>
        <v>89</v>
      </c>
      <c r="G20" s="17">
        <f>SUM(G14:G19)</f>
        <v>3</v>
      </c>
      <c r="H20" s="18">
        <f>SUM(F20:G20)/E20</f>
        <v>1.0952380952380953</v>
      </c>
      <c r="I20" s="17">
        <v>4</v>
      </c>
      <c r="J20" s="18">
        <f t="shared" si="1"/>
        <v>4.7619047619047616E-2</v>
      </c>
      <c r="K20" s="17">
        <f>SUM(K14:K19)</f>
        <v>0</v>
      </c>
      <c r="L20" s="18">
        <f t="shared" si="2"/>
        <v>0</v>
      </c>
      <c r="M20" s="17">
        <f>AVERAGE(M14:M19)</f>
        <v>84.75</v>
      </c>
      <c r="N20" s="19">
        <f>AVERAGE(N14:N19)</f>
        <v>0.66500000000000004</v>
      </c>
    </row>
    <row r="22" spans="1:14" ht="120" customHeight="1" x14ac:dyDescent="0.2">
      <c r="A22" s="31" t="s">
        <v>26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4" spans="1:14" x14ac:dyDescent="0.2">
      <c r="A24" s="12"/>
    </row>
    <row r="25" spans="1:14" x14ac:dyDescent="0.2">
      <c r="B25" s="25" t="s">
        <v>27</v>
      </c>
      <c r="C25" s="25"/>
      <c r="D25" s="25"/>
      <c r="G25" s="26" t="s">
        <v>28</v>
      </c>
      <c r="H25" s="26"/>
      <c r="I25" s="26"/>
      <c r="J25" s="26"/>
    </row>
    <row r="26" spans="1:14" ht="62.25" customHeight="1" x14ac:dyDescent="0.2">
      <c r="B26" s="27"/>
      <c r="C26" s="27"/>
      <c r="D26" s="27"/>
      <c r="G26" s="28"/>
      <c r="H26" s="28"/>
      <c r="I26" s="28"/>
      <c r="J26" s="28"/>
    </row>
    <row r="27" spans="1:14" hidden="1" x14ac:dyDescent="0.2">
      <c r="A27" s="21" t="e">
        <v>#REF!</v>
      </c>
      <c r="B27" s="21"/>
      <c r="C27" s="6"/>
      <c r="E27" s="21"/>
      <c r="F27" s="21"/>
      <c r="G27" s="21"/>
      <c r="H27" s="21"/>
    </row>
    <row r="28" spans="1:14" hidden="1" x14ac:dyDescent="0.2"/>
    <row r="29" spans="1:14" ht="45" customHeight="1" x14ac:dyDescent="0.2">
      <c r="B29" s="22" t="str">
        <f>B10</f>
        <v>L.A.E. RENATA RAMOS MORENO</v>
      </c>
      <c r="C29" s="22"/>
      <c r="D29" s="22"/>
      <c r="E29" s="13"/>
      <c r="F29" s="13"/>
      <c r="G29" s="22"/>
      <c r="H29" s="22"/>
      <c r="I29" s="22"/>
      <c r="J29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2:N22"/>
    <mergeCell ref="B26:D26"/>
    <mergeCell ref="G26:J26"/>
    <mergeCell ref="B25:D25"/>
    <mergeCell ref="G25:J25"/>
    <mergeCell ref="A27:B27"/>
    <mergeCell ref="E27:H27"/>
    <mergeCell ref="B29:D29"/>
    <mergeCell ref="G29:J2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renata ramos</cp:lastModifiedBy>
  <cp:revision/>
  <dcterms:created xsi:type="dcterms:W3CDTF">2021-11-22T14:45:25Z</dcterms:created>
  <dcterms:modified xsi:type="dcterms:W3CDTF">2023-11-06T04:35:52Z</dcterms:modified>
  <cp:category/>
  <cp:contentStatus/>
</cp:coreProperties>
</file>