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renny\Downloads\"/>
    </mc:Choice>
  </mc:AlternateContent>
  <xr:revisionPtr revIDLastSave="0" documentId="8_{D0B4683C-2922-473F-AC06-7130FE307013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'3'!$A$1:$N$39</definedName>
    <definedName name="_xlnm.Print_Area" localSheetId="3">'4'!$A$1:$N$37</definedName>
    <definedName name="_xlnm.Print_Area" localSheetId="4">Final!$A$1:$N$29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22" l="1"/>
  <c r="L21" i="22"/>
  <c r="I21" i="22"/>
  <c r="L18" i="22"/>
  <c r="I18" i="22"/>
  <c r="L16" i="22"/>
  <c r="L14" i="22"/>
  <c r="F28" i="22"/>
  <c r="N20" i="25"/>
  <c r="M20" i="25"/>
  <c r="K20" i="25"/>
  <c r="G20" i="25"/>
  <c r="F20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J15" i="25" s="1"/>
  <c r="D15" i="25"/>
  <c r="C15" i="25"/>
  <c r="A15" i="25"/>
  <c r="J14" i="25"/>
  <c r="D14" i="25"/>
  <c r="C14" i="25"/>
  <c r="A14" i="25"/>
  <c r="B10" i="25"/>
  <c r="B29" i="25" s="1"/>
  <c r="L8" i="25"/>
  <c r="H8" i="25"/>
  <c r="E8" i="25"/>
  <c r="N28" i="24"/>
  <c r="M28" i="24"/>
  <c r="K28" i="24"/>
  <c r="G28" i="24"/>
  <c r="F28" i="24"/>
  <c r="E27" i="24"/>
  <c r="I27" i="24" s="1"/>
  <c r="D27" i="24"/>
  <c r="C27" i="24"/>
  <c r="A27" i="24"/>
  <c r="E26" i="24"/>
  <c r="I26" i="24" s="1"/>
  <c r="D26" i="24"/>
  <c r="C26" i="24"/>
  <c r="A26" i="24"/>
  <c r="E25" i="24"/>
  <c r="I25" i="24" s="1"/>
  <c r="D25" i="24"/>
  <c r="C25" i="24"/>
  <c r="A25" i="24"/>
  <c r="E24" i="24"/>
  <c r="I24" i="24" s="1"/>
  <c r="D24" i="24"/>
  <c r="C24" i="24"/>
  <c r="A24" i="24"/>
  <c r="E23" i="24"/>
  <c r="I23" i="24" s="1"/>
  <c r="D23" i="24"/>
  <c r="C23" i="24"/>
  <c r="A23" i="24"/>
  <c r="E22" i="24"/>
  <c r="I22" i="24" s="1"/>
  <c r="D22" i="24"/>
  <c r="C22" i="24"/>
  <c r="A22" i="24"/>
  <c r="E21" i="24"/>
  <c r="I21" i="24" s="1"/>
  <c r="D21" i="24"/>
  <c r="C21" i="24"/>
  <c r="A21" i="24"/>
  <c r="E20" i="24"/>
  <c r="I20" i="24" s="1"/>
  <c r="D20" i="24"/>
  <c r="C20" i="24"/>
  <c r="A20" i="24"/>
  <c r="I19" i="24"/>
  <c r="J19" i="24" s="1"/>
  <c r="I18" i="24"/>
  <c r="J18" i="24" s="1"/>
  <c r="I17" i="24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30" i="23"/>
  <c r="M30" i="23"/>
  <c r="K30" i="23"/>
  <c r="G30" i="23"/>
  <c r="F30" i="23"/>
  <c r="E29" i="23"/>
  <c r="I29" i="23" s="1"/>
  <c r="J29" i="23" s="1"/>
  <c r="D29" i="23"/>
  <c r="C29" i="23"/>
  <c r="A29" i="23"/>
  <c r="E28" i="23"/>
  <c r="I28" i="23" s="1"/>
  <c r="J28" i="23" s="1"/>
  <c r="D28" i="23"/>
  <c r="C28" i="23"/>
  <c r="A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I19" i="23"/>
  <c r="J19" i="23" s="1"/>
  <c r="D19" i="23"/>
  <c r="C19" i="23"/>
  <c r="A19" i="23"/>
  <c r="I17" i="23"/>
  <c r="J17" i="23" s="1"/>
  <c r="D17" i="23"/>
  <c r="C17" i="23"/>
  <c r="A17" i="23"/>
  <c r="I14" i="23"/>
  <c r="J14" i="23" s="1"/>
  <c r="D14" i="23"/>
  <c r="C14" i="23"/>
  <c r="A14" i="23"/>
  <c r="B10" i="23"/>
  <c r="B39" i="23" s="1"/>
  <c r="L8" i="23"/>
  <c r="H8" i="23"/>
  <c r="E8" i="23"/>
  <c r="A27" i="22"/>
  <c r="C27" i="22"/>
  <c r="D27" i="22"/>
  <c r="E27" i="22"/>
  <c r="B10" i="22"/>
  <c r="B37" i="22" s="1"/>
  <c r="L8" i="22"/>
  <c r="H8" i="22"/>
  <c r="E8" i="22"/>
  <c r="N28" i="22"/>
  <c r="M28" i="22"/>
  <c r="K28" i="22"/>
  <c r="B37" i="10"/>
  <c r="N28" i="10"/>
  <c r="M28" i="10"/>
  <c r="K28" i="10"/>
  <c r="G28" i="10"/>
  <c r="F28" i="10"/>
  <c r="E28" i="10"/>
  <c r="I27" i="10"/>
  <c r="I26" i="10"/>
  <c r="I25" i="10"/>
  <c r="I24" i="10"/>
  <c r="I23" i="10"/>
  <c r="I22" i="10"/>
  <c r="I21" i="10"/>
  <c r="I20" i="10"/>
  <c r="I19" i="10"/>
  <c r="I18" i="10"/>
  <c r="L17" i="10"/>
  <c r="I17" i="10"/>
  <c r="L16" i="10"/>
  <c r="I16" i="10"/>
  <c r="L15" i="10"/>
  <c r="L14" i="10"/>
  <c r="I27" i="22" l="1"/>
  <c r="L14" i="25"/>
  <c r="L15" i="25"/>
  <c r="L16" i="25"/>
  <c r="L17" i="25"/>
  <c r="H14" i="25"/>
  <c r="H15" i="25"/>
  <c r="H16" i="25"/>
  <c r="H17" i="25"/>
  <c r="E20" i="25"/>
  <c r="L14" i="24"/>
  <c r="L15" i="24"/>
  <c r="L16" i="24"/>
  <c r="L17" i="24"/>
  <c r="L18" i="24"/>
  <c r="L19" i="24"/>
  <c r="H14" i="24"/>
  <c r="H15" i="24"/>
  <c r="H16" i="24"/>
  <c r="H17" i="24"/>
  <c r="H18" i="24"/>
  <c r="H19" i="24"/>
  <c r="E28" i="24"/>
  <c r="L14" i="23"/>
  <c r="L17" i="23"/>
  <c r="L19" i="23"/>
  <c r="L20" i="23"/>
  <c r="L21" i="23"/>
  <c r="L22" i="23"/>
  <c r="L23" i="23"/>
  <c r="L24" i="23"/>
  <c r="L25" i="23"/>
  <c r="L26" i="23"/>
  <c r="L27" i="23"/>
  <c r="L28" i="23"/>
  <c r="L29" i="23"/>
  <c r="H14" i="23"/>
  <c r="H17" i="23"/>
  <c r="H19" i="23"/>
  <c r="H20" i="23"/>
  <c r="H21" i="23"/>
  <c r="H22" i="23"/>
  <c r="H23" i="23"/>
  <c r="H24" i="23"/>
  <c r="H25" i="23"/>
  <c r="H26" i="23"/>
  <c r="H27" i="23"/>
  <c r="H28" i="23"/>
  <c r="H29" i="23"/>
  <c r="E30" i="23"/>
  <c r="E28" i="22"/>
  <c r="L28" i="10"/>
  <c r="J20" i="25" l="1"/>
  <c r="L20" i="25"/>
  <c r="H20" i="25"/>
  <c r="I28" i="24"/>
  <c r="J28" i="24" s="1"/>
  <c r="L28" i="24"/>
  <c r="H28" i="24"/>
  <c r="I30" i="23"/>
  <c r="J30" i="23" s="1"/>
  <c r="L30" i="23"/>
  <c r="H30" i="23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<sst xmlns="http://schemas.openxmlformats.org/spreadsheetml/2006/main" count="256" uniqueCount="57">
  <si>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</si>
  <si>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</si>
  <si>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</si>
  <si>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</si>
  <si>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</si>
  <si>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</si>
  <si>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</si>
  <si>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</si>
  <si>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</si>
  <si>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</si>
  <si>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</si>
  <si>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</si>
  <si>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</si>
  <si>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</si>
  <si>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</si>
  <si>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</si>
  <si>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</si>
  <si>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</si>
  <si>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</si>
  <si>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</si>
  <si>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</si>
  <si>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</si>
  <si>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</si>
  <si>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</si>
  <si>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</si>
  <si>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</si>
  <si>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</si>
  <si>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</si>
  <si>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</si>
  <si>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</si>
  <si>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</si>
  <si>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LICENCIATURA EN ADMINISTRACIÓN</t>
  </si>
  <si>
    <t>L.A.E. RENATA RAMOS MORENO</t>
  </si>
  <si>
    <t>L.C. MANUEL DE JESUS CANO BUSTAMANTE</t>
  </si>
  <si>
    <t>DLA</t>
  </si>
  <si>
    <t>ECONOMIA</t>
  </si>
  <si>
    <t>301 A</t>
  </si>
  <si>
    <t>II</t>
  </si>
  <si>
    <t>III</t>
  </si>
  <si>
    <t>IV</t>
  </si>
  <si>
    <t>V</t>
  </si>
  <si>
    <t xml:space="preserve"> 301 A</t>
  </si>
  <si>
    <t>Sep.2023-Enero 2024</t>
  </si>
  <si>
    <t>ECONOMIA INTERNACIONAL</t>
  </si>
  <si>
    <t>SISTEMAS DE INFORMACION DE MERCADOTECNIA</t>
  </si>
  <si>
    <t>TALLER DE ETICA</t>
  </si>
  <si>
    <t>GESTION FINANCIERA PARA LOS PROYECTOS DE INNOVACIÓN</t>
  </si>
  <si>
    <t>605 A</t>
  </si>
  <si>
    <t>105 B</t>
  </si>
  <si>
    <t>705 B</t>
  </si>
  <si>
    <t>307C</t>
  </si>
  <si>
    <t>IGEM</t>
  </si>
  <si>
    <t>MARCO LEGAL DE LAS ORGANIZACIONES</t>
  </si>
  <si>
    <t xml:space="preserve">605 A </t>
  </si>
  <si>
    <t xml:space="preserve">105 B </t>
  </si>
  <si>
    <t>307 C</t>
  </si>
  <si>
    <t xml:space="preserve">105 B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</si>
</sst>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9" zoomScale="85" zoomScaleNormal="85" zoomScaleSheetLayoutView="100" workbookViewId="0">
      <selection activeCell="A19" sqref="A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9.7109375" style="1" customWidth="1"/>
    <col min="9" max="9" width="7.5703125" style="1" customWidth="1"/>
    <col min="10" max="10" width="19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5</v>
      </c>
      <c r="G8" s="4" t="s">
        <v>6</v>
      </c>
      <c r="H8" s="5">
        <v>5</v>
      </c>
      <c r="I8" s="32" t="s">
        <v>7</v>
      </c>
      <c r="J8" s="32"/>
      <c r="K8" s="32"/>
      <c r="L8" s="33" t="s">
        <v>42</v>
      </c>
      <c r="M8" s="33"/>
      <c r="N8" s="33"/>
    </row>
    <row r="10" spans="1:14" x14ac:dyDescent="0.2">
      <c r="A10" s="4" t="s">
        <v>8</v>
      </c>
      <c r="B10" s="33" t="s">
        <v>32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8" t="s">
        <v>43</v>
      </c>
      <c r="B14" s="9" t="s">
        <v>21</v>
      </c>
      <c r="C14" s="9" t="s">
        <v>47</v>
      </c>
      <c r="D14" s="9" t="s">
        <v>34</v>
      </c>
      <c r="E14" s="9">
        <v>10</v>
      </c>
      <c r="F14" s="9">
        <v>10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85.8</v>
      </c>
      <c r="N14" s="15">
        <v>0.6</v>
      </c>
    </row>
    <row r="15" spans="1:14" s="11" customFormat="1" ht="25.5" x14ac:dyDescent="0.2">
      <c r="A15" s="8" t="s">
        <v>44</v>
      </c>
      <c r="B15" s="9" t="s">
        <v>21</v>
      </c>
      <c r="C15" s="9" t="s">
        <v>47</v>
      </c>
      <c r="D15" s="9" t="s">
        <v>34</v>
      </c>
      <c r="E15" s="9">
        <v>7</v>
      </c>
      <c r="F15" s="9">
        <v>7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90.5</v>
      </c>
      <c r="N15" s="15">
        <v>0.71</v>
      </c>
    </row>
    <row r="16" spans="1:14" s="11" customFormat="1" ht="25.5" x14ac:dyDescent="0.2">
      <c r="A16" s="8" t="s">
        <v>45</v>
      </c>
      <c r="B16" s="9" t="s">
        <v>21</v>
      </c>
      <c r="C16" s="9" t="s">
        <v>48</v>
      </c>
      <c r="D16" s="9" t="s">
        <v>34</v>
      </c>
      <c r="E16" s="9">
        <v>30</v>
      </c>
      <c r="F16" s="9">
        <v>30</v>
      </c>
      <c r="G16" s="9"/>
      <c r="H16" s="10"/>
      <c r="I16" s="9">
        <f t="shared" ref="I16:I27" si="1">(E16-SUM(F16:G16))-K16</f>
        <v>0</v>
      </c>
      <c r="J16" s="10"/>
      <c r="K16" s="9">
        <v>0</v>
      </c>
      <c r="L16" s="10">
        <f t="shared" si="0"/>
        <v>0</v>
      </c>
      <c r="M16" s="9">
        <v>73.2</v>
      </c>
      <c r="N16" s="15">
        <v>0.43</v>
      </c>
    </row>
    <row r="17" spans="1:14" s="11" customFormat="1" ht="25.5" x14ac:dyDescent="0.2">
      <c r="A17" s="8" t="s">
        <v>52</v>
      </c>
      <c r="B17" s="9" t="s">
        <v>21</v>
      </c>
      <c r="C17" s="9" t="s">
        <v>50</v>
      </c>
      <c r="D17" s="9" t="s">
        <v>51</v>
      </c>
      <c r="E17" s="9">
        <v>15</v>
      </c>
      <c r="F17" s="9">
        <v>15</v>
      </c>
      <c r="G17" s="9"/>
      <c r="H17" s="10"/>
      <c r="I17" s="9">
        <f t="shared" si="1"/>
        <v>0</v>
      </c>
      <c r="J17" s="10"/>
      <c r="K17" s="9">
        <v>0</v>
      </c>
      <c r="L17" s="10">
        <f t="shared" si="0"/>
        <v>0</v>
      </c>
      <c r="M17" s="9">
        <v>90</v>
      </c>
      <c r="N17" s="15">
        <v>1</v>
      </c>
    </row>
    <row r="18" spans="1:14" s="11" customFormat="1" ht="25.5" x14ac:dyDescent="0.2">
      <c r="A18" s="8" t="s">
        <v>46</v>
      </c>
      <c r="B18" s="9" t="s">
        <v>21</v>
      </c>
      <c r="C18" s="9" t="s">
        <v>49</v>
      </c>
      <c r="D18" s="9" t="s">
        <v>34</v>
      </c>
      <c r="E18" s="9">
        <v>4</v>
      </c>
      <c r="F18" s="9">
        <v>4</v>
      </c>
      <c r="G18" s="9"/>
      <c r="H18" s="10"/>
      <c r="I18" s="9">
        <f t="shared" si="1"/>
        <v>0</v>
      </c>
      <c r="J18" s="10"/>
      <c r="K18" s="9">
        <v>0</v>
      </c>
      <c r="L18" s="10">
        <v>0</v>
      </c>
      <c r="M18" s="9">
        <v>84.25</v>
      </c>
      <c r="N18" s="15">
        <v>0.75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>
        <f t="shared" si="1"/>
        <v>0</v>
      </c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>
        <f t="shared" si="1"/>
        <v>0</v>
      </c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>
        <f t="shared" si="1"/>
        <v>0</v>
      </c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>
        <f t="shared" si="1"/>
        <v>0</v>
      </c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>
        <f t="shared" si="1"/>
        <v>0</v>
      </c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>
        <f t="shared" si="1"/>
        <v>0</v>
      </c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>
        <f t="shared" si="1"/>
        <v>0</v>
      </c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>
        <f t="shared" si="1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>
        <f t="shared" si="1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66</v>
      </c>
      <c r="F28" s="17">
        <f>SUM(F14:F27)</f>
        <v>66</v>
      </c>
      <c r="G28" s="17">
        <f>SUM(G14:G27)</f>
        <v>0</v>
      </c>
      <c r="H28" s="18"/>
      <c r="I28" s="17"/>
      <c r="J28" s="18"/>
      <c r="K28" s="17">
        <f>SUM(K14:K27)</f>
        <v>0</v>
      </c>
      <c r="L28" s="18">
        <f t="shared" si="0"/>
        <v>0</v>
      </c>
      <c r="M28" s="17">
        <f>AVERAGE(M14:M27)</f>
        <v>84.75</v>
      </c>
      <c r="N28" s="19">
        <f>AVERAGE(N14:N27)</f>
        <v>0.69800000000000006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L.A.E. RENATA RAMOS MORENO</v>
      </c>
      <c r="C37" s="39"/>
      <c r="D37" s="39"/>
      <c r="E37" s="13"/>
      <c r="F37" s="13"/>
      <c r="G37" s="39" t="s">
        <v>33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0" zoomScale="85" zoomScaleNormal="85" zoomScaleSheetLayoutView="100" workbookViewId="0">
      <selection activeCell="A14" sqref="A14:N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570312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2" t="s">
        <v>7</v>
      </c>
      <c r="J8" s="32"/>
      <c r="K8" s="32"/>
      <c r="L8" s="33" t="str">
        <f>'1'!L8</f>
        <v>Sep.2023-Enero 2024</v>
      </c>
      <c r="M8" s="33"/>
      <c r="N8" s="33"/>
    </row>
    <row r="10" spans="1:14" x14ac:dyDescent="0.2">
      <c r="A10" s="4" t="s">
        <v>8</v>
      </c>
      <c r="B10" s="33" t="str">
        <f>'1'!B10</f>
        <v>L.A.E. RENATA RAMOS MORENO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8" t="s">
        <v>43</v>
      </c>
      <c r="B14" s="9" t="s">
        <v>37</v>
      </c>
      <c r="C14" s="9" t="s">
        <v>47</v>
      </c>
      <c r="D14" s="9" t="s">
        <v>34</v>
      </c>
      <c r="E14" s="9">
        <v>10</v>
      </c>
      <c r="F14" s="9">
        <v>10</v>
      </c>
      <c r="G14" s="9"/>
      <c r="H14" s="10"/>
      <c r="I14" s="9">
        <v>0</v>
      </c>
      <c r="J14" s="10"/>
      <c r="K14" s="9">
        <v>0</v>
      </c>
      <c r="L14" s="10">
        <f t="shared" ref="L14:L21" si="0">K14/E14</f>
        <v>0</v>
      </c>
      <c r="M14" s="9">
        <v>79.8</v>
      </c>
      <c r="N14" s="15">
        <v>0.6</v>
      </c>
    </row>
    <row r="15" spans="1:14" s="11" customFormat="1" ht="25.5" x14ac:dyDescent="0.2">
      <c r="A15" s="8" t="s">
        <v>43</v>
      </c>
      <c r="B15" s="9" t="s">
        <v>38</v>
      </c>
      <c r="C15" s="9" t="s">
        <v>53</v>
      </c>
      <c r="D15" s="9" t="s">
        <v>34</v>
      </c>
      <c r="E15" s="9">
        <v>10</v>
      </c>
      <c r="F15" s="9">
        <v>10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79.8</v>
      </c>
      <c r="N15" s="15">
        <v>0.6</v>
      </c>
    </row>
    <row r="16" spans="1:14" s="11" customFormat="1" ht="25.5" x14ac:dyDescent="0.2">
      <c r="A16" s="8" t="s">
        <v>44</v>
      </c>
      <c r="B16" s="9" t="s">
        <v>37</v>
      </c>
      <c r="C16" s="9" t="s">
        <v>47</v>
      </c>
      <c r="D16" s="9" t="s">
        <v>34</v>
      </c>
      <c r="E16" s="9">
        <v>7</v>
      </c>
      <c r="F16" s="9">
        <v>7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86.2</v>
      </c>
      <c r="N16" s="15">
        <v>0.85</v>
      </c>
    </row>
    <row r="17" spans="1:14" s="11" customFormat="1" ht="25.5" x14ac:dyDescent="0.2">
      <c r="A17" s="8" t="s">
        <v>44</v>
      </c>
      <c r="B17" s="9" t="s">
        <v>38</v>
      </c>
      <c r="C17" s="9" t="s">
        <v>47</v>
      </c>
      <c r="D17" s="9" t="s">
        <v>34</v>
      </c>
      <c r="E17" s="9">
        <v>7</v>
      </c>
      <c r="F17" s="9">
        <v>7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86.2</v>
      </c>
      <c r="N17" s="15">
        <v>0.85</v>
      </c>
    </row>
    <row r="18" spans="1:14" s="11" customFormat="1" ht="25.5" x14ac:dyDescent="0.2">
      <c r="A18" s="8" t="s">
        <v>45</v>
      </c>
      <c r="B18" s="9" t="s">
        <v>37</v>
      </c>
      <c r="C18" s="9" t="s">
        <v>48</v>
      </c>
      <c r="D18" s="9" t="s">
        <v>34</v>
      </c>
      <c r="E18" s="9">
        <v>30</v>
      </c>
      <c r="F18" s="9">
        <v>27</v>
      </c>
      <c r="G18" s="9"/>
      <c r="H18" s="10"/>
      <c r="I18" s="9">
        <f t="shared" ref="I18:I23" si="1">(E18-SUM(F18:G18))-K18</f>
        <v>3</v>
      </c>
      <c r="J18" s="10"/>
      <c r="K18" s="9">
        <v>0</v>
      </c>
      <c r="L18" s="10">
        <f t="shared" si="0"/>
        <v>0</v>
      </c>
      <c r="M18" s="9">
        <v>75.3</v>
      </c>
      <c r="N18" s="15">
        <v>0.9</v>
      </c>
    </row>
    <row r="19" spans="1:14" s="11" customFormat="1" ht="25.5" x14ac:dyDescent="0.2">
      <c r="A19" s="8" t="s">
        <v>45</v>
      </c>
      <c r="B19" s="9" t="s">
        <v>38</v>
      </c>
      <c r="C19" s="9" t="s">
        <v>54</v>
      </c>
      <c r="D19" s="9" t="s">
        <v>34</v>
      </c>
      <c r="E19" s="9">
        <v>30</v>
      </c>
      <c r="F19" s="9">
        <v>27</v>
      </c>
      <c r="G19" s="9"/>
      <c r="H19" s="10"/>
      <c r="I19" s="9">
        <v>3</v>
      </c>
      <c r="J19" s="10"/>
      <c r="K19" s="9">
        <v>0</v>
      </c>
      <c r="L19" s="10">
        <v>0</v>
      </c>
      <c r="M19" s="9">
        <v>75.3</v>
      </c>
      <c r="N19" s="15">
        <v>0.9</v>
      </c>
    </row>
    <row r="20" spans="1:14" s="11" customFormat="1" ht="25.5" x14ac:dyDescent="0.2">
      <c r="A20" s="8" t="s">
        <v>52</v>
      </c>
      <c r="B20" s="9" t="s">
        <v>37</v>
      </c>
      <c r="C20" s="9" t="s">
        <v>55</v>
      </c>
      <c r="D20" s="9" t="s">
        <v>51</v>
      </c>
      <c r="E20" s="9">
        <v>15</v>
      </c>
      <c r="F20" s="9">
        <v>15</v>
      </c>
      <c r="G20" s="9"/>
      <c r="H20" s="10"/>
      <c r="I20" s="9">
        <v>0</v>
      </c>
      <c r="J20" s="10"/>
      <c r="K20" s="9">
        <v>0</v>
      </c>
      <c r="L20" s="10">
        <v>0</v>
      </c>
      <c r="M20" s="9">
        <v>92.6</v>
      </c>
      <c r="N20" s="15">
        <v>0.93</v>
      </c>
    </row>
    <row r="21" spans="1:14" s="11" customFormat="1" ht="25.5" x14ac:dyDescent="0.2">
      <c r="A21" s="8" t="s">
        <v>52</v>
      </c>
      <c r="B21" s="9" t="s">
        <v>38</v>
      </c>
      <c r="C21" s="9" t="s">
        <v>50</v>
      </c>
      <c r="D21" s="9" t="s">
        <v>51</v>
      </c>
      <c r="E21" s="9">
        <v>15</v>
      </c>
      <c r="F21" s="9">
        <v>15</v>
      </c>
      <c r="G21" s="9"/>
      <c r="H21" s="10"/>
      <c r="I21" s="9">
        <f t="shared" si="1"/>
        <v>0</v>
      </c>
      <c r="J21" s="10"/>
      <c r="K21" s="9">
        <v>0</v>
      </c>
      <c r="L21" s="10">
        <f t="shared" si="0"/>
        <v>0</v>
      </c>
      <c r="M21" s="9">
        <v>92.6</v>
      </c>
      <c r="N21" s="15">
        <v>0.93</v>
      </c>
    </row>
    <row r="22" spans="1:14" s="11" customFormat="1" ht="25.5" x14ac:dyDescent="0.2">
      <c r="A22" s="8" t="s">
        <v>46</v>
      </c>
      <c r="B22" s="9" t="s">
        <v>37</v>
      </c>
      <c r="C22" s="9" t="s">
        <v>49</v>
      </c>
      <c r="D22" s="9" t="s">
        <v>34</v>
      </c>
      <c r="E22" s="9">
        <v>4</v>
      </c>
      <c r="F22" s="9">
        <v>4</v>
      </c>
      <c r="G22" s="9"/>
      <c r="H22" s="10"/>
      <c r="I22" s="9">
        <v>0</v>
      </c>
      <c r="J22" s="10"/>
      <c r="K22" s="9">
        <v>0</v>
      </c>
      <c r="L22" s="10">
        <v>0</v>
      </c>
      <c r="M22" s="9">
        <v>79.5</v>
      </c>
      <c r="N22" s="15">
        <v>0.75</v>
      </c>
    </row>
    <row r="23" spans="1:14" s="11" customFormat="1" ht="25.5" x14ac:dyDescent="0.2">
      <c r="A23" s="8" t="s">
        <v>46</v>
      </c>
      <c r="B23" s="9" t="s">
        <v>38</v>
      </c>
      <c r="C23" s="9" t="s">
        <v>49</v>
      </c>
      <c r="D23" s="9" t="s">
        <v>34</v>
      </c>
      <c r="E23" s="9">
        <v>4</v>
      </c>
      <c r="F23" s="9">
        <v>4</v>
      </c>
      <c r="G23" s="9"/>
      <c r="H23" s="10"/>
      <c r="I23" s="9">
        <f t="shared" si="1"/>
        <v>0</v>
      </c>
      <c r="J23" s="10"/>
      <c r="K23" s="9">
        <v>0</v>
      </c>
      <c r="L23" s="10">
        <v>0</v>
      </c>
      <c r="M23" s="9">
        <v>79.5</v>
      </c>
      <c r="N23" s="15">
        <v>0.75</v>
      </c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ref="I27" si="2">(E27-SUM(F27:G27))-K27</f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132</v>
      </c>
      <c r="F28" s="17">
        <f>SUM(F14:F20)</f>
        <v>103</v>
      </c>
      <c r="G28" s="17"/>
      <c r="H28" s="18"/>
      <c r="I28" s="17"/>
      <c r="J28" s="18"/>
      <c r="K28" s="17">
        <f>SUM(K14:K27)</f>
        <v>0</v>
      </c>
      <c r="L28" s="18">
        <f t="shared" ref="L28" si="3">K28/E28</f>
        <v>0</v>
      </c>
      <c r="M28" s="17">
        <f>AVERAGE(M14:M27)</f>
        <v>82.68</v>
      </c>
      <c r="N28" s="19">
        <f>AVERAGE(N14:N27)</f>
        <v>0.80599999999999983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L.A.E. RENATA RAMOS MORENO</v>
      </c>
      <c r="C37" s="39"/>
      <c r="D37" s="39"/>
      <c r="E37" s="13"/>
      <c r="F37" s="13"/>
      <c r="G37" s="39" t="s">
        <v>33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9"/>
  <sheetViews>
    <sheetView tabSelected="1" topLeftCell="A8" zoomScale="85" zoomScaleNormal="85" zoomScaleSheetLayoutView="100" workbookViewId="0">
      <selection activeCell="P21" sqref="P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9.570312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2" t="s">
        <v>7</v>
      </c>
      <c r="J8" s="32"/>
      <c r="K8" s="32"/>
      <c r="L8" s="33" t="str">
        <f>'1'!L8</f>
        <v>Sep.2023-Enero 2024</v>
      </c>
      <c r="M8" s="33"/>
      <c r="N8" s="33"/>
    </row>
    <row r="10" spans="1:14" x14ac:dyDescent="0.2">
      <c r="A10" s="4" t="s">
        <v>8</v>
      </c>
      <c r="B10" s="33" t="str">
        <f>'1'!B10</f>
        <v>L.A.E. RENATA RAMOS MORENO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ECONOMIA INTERNACIONAL</v>
      </c>
      <c r="B14" s="9" t="s">
        <v>39</v>
      </c>
      <c r="C14" s="9" t="str">
        <f>'1'!C14</f>
        <v>605 A</v>
      </c>
      <c r="D14" s="9" t="str">
        <f>'1'!D14</f>
        <v>DLA</v>
      </c>
      <c r="E14" s="9">
        <v>10</v>
      </c>
      <c r="F14" s="9">
        <v>0</v>
      </c>
      <c r="G14" s="9"/>
      <c r="H14" s="10">
        <f t="shared" ref="H14:H29" si="0">F14/E14</f>
        <v>0</v>
      </c>
      <c r="I14" s="9">
        <f t="shared" ref="I14:I30" si="1">(E14-SUM(F14:G14))-K14</f>
        <v>10</v>
      </c>
      <c r="J14" s="10">
        <f t="shared" ref="J14:J30" si="2">I14/E14</f>
        <v>1</v>
      </c>
      <c r="K14" s="9"/>
      <c r="L14" s="10">
        <f t="shared" ref="L14:L30" si="3">K14/E14</f>
        <v>0</v>
      </c>
      <c r="M14" s="9">
        <v>79</v>
      </c>
      <c r="N14" s="15">
        <v>0.4</v>
      </c>
    </row>
    <row r="15" spans="1:14" s="11" customFormat="1" ht="25.5" x14ac:dyDescent="0.2">
      <c r="A15" s="9" t="s">
        <v>43</v>
      </c>
      <c r="B15" s="9" t="s">
        <v>40</v>
      </c>
      <c r="C15" s="9" t="s">
        <v>47</v>
      </c>
      <c r="D15" s="9" t="s">
        <v>34</v>
      </c>
      <c r="E15" s="9">
        <v>10</v>
      </c>
      <c r="F15" s="9">
        <v>0</v>
      </c>
      <c r="G15" s="9"/>
      <c r="H15" s="10">
        <v>0</v>
      </c>
      <c r="I15" s="9">
        <v>10</v>
      </c>
      <c r="J15" s="10">
        <v>1</v>
      </c>
      <c r="K15" s="9"/>
      <c r="L15" s="10">
        <v>0</v>
      </c>
      <c r="M15" s="9">
        <v>85.2</v>
      </c>
      <c r="N15" s="15">
        <v>0.6</v>
      </c>
    </row>
    <row r="16" spans="1:14" s="11" customFormat="1" ht="25.5" x14ac:dyDescent="0.2">
      <c r="A16" s="9" t="s">
        <v>44</v>
      </c>
      <c r="B16" s="9" t="s">
        <v>39</v>
      </c>
      <c r="C16" s="9" t="s">
        <v>53</v>
      </c>
      <c r="D16" s="9" t="s">
        <v>34</v>
      </c>
      <c r="E16" s="9">
        <v>7</v>
      </c>
      <c r="F16" s="9">
        <v>0</v>
      </c>
      <c r="G16" s="9"/>
      <c r="H16" s="10">
        <v>0</v>
      </c>
      <c r="I16" s="9">
        <v>7</v>
      </c>
      <c r="J16" s="10">
        <v>1</v>
      </c>
      <c r="K16" s="9"/>
      <c r="L16" s="10">
        <v>0</v>
      </c>
      <c r="M16" s="9">
        <v>85</v>
      </c>
      <c r="N16" s="15">
        <v>0.71</v>
      </c>
    </row>
    <row r="17" spans="1:14" s="11" customFormat="1" ht="25.5" x14ac:dyDescent="0.2">
      <c r="A17" s="9" t="str">
        <f>'1'!A15</f>
        <v>SISTEMAS DE INFORMACION DE MERCADOTECNIA</v>
      </c>
      <c r="B17" s="9" t="s">
        <v>40</v>
      </c>
      <c r="C17" s="9" t="str">
        <f>'1'!C15</f>
        <v>605 A</v>
      </c>
      <c r="D17" s="9" t="str">
        <f>'1'!D15</f>
        <v>DLA</v>
      </c>
      <c r="E17" s="9">
        <v>7</v>
      </c>
      <c r="F17" s="9">
        <v>0</v>
      </c>
      <c r="G17" s="9"/>
      <c r="H17" s="10">
        <f t="shared" si="0"/>
        <v>0</v>
      </c>
      <c r="I17" s="9">
        <f t="shared" si="1"/>
        <v>7</v>
      </c>
      <c r="J17" s="10">
        <f t="shared" si="2"/>
        <v>1</v>
      </c>
      <c r="K17" s="9"/>
      <c r="L17" s="10">
        <f t="shared" si="3"/>
        <v>0</v>
      </c>
      <c r="M17" s="9">
        <v>92.14</v>
      </c>
      <c r="N17" s="15">
        <v>0.71</v>
      </c>
    </row>
    <row r="18" spans="1:14" s="11" customFormat="1" ht="25.5" x14ac:dyDescent="0.2">
      <c r="A18" s="9" t="s">
        <v>45</v>
      </c>
      <c r="B18" s="9" t="s">
        <v>39</v>
      </c>
      <c r="C18" s="9" t="s">
        <v>56</v>
      </c>
      <c r="D18" s="9" t="s">
        <v>34</v>
      </c>
      <c r="E18" s="9">
        <v>30</v>
      </c>
      <c r="F18" s="9">
        <v>4</v>
      </c>
      <c r="G18" s="9"/>
      <c r="H18" s="10">
        <v>0.13</v>
      </c>
      <c r="I18" s="9">
        <v>26</v>
      </c>
      <c r="J18" s="10">
        <v>0.87</v>
      </c>
      <c r="K18" s="9"/>
      <c r="L18" s="10">
        <v>0</v>
      </c>
      <c r="M18" s="9">
        <v>77.13</v>
      </c>
      <c r="N18" s="15">
        <v>0.8</v>
      </c>
    </row>
    <row r="19" spans="1:14" s="11" customFormat="1" ht="25.5" x14ac:dyDescent="0.2">
      <c r="A19" s="9" t="str">
        <f>'1'!A17</f>
        <v>MARCO LEGAL DE LAS ORGANIZACIONES</v>
      </c>
      <c r="B19" s="9" t="s">
        <v>39</v>
      </c>
      <c r="C19" s="9" t="str">
        <f>'1'!C17</f>
        <v>307C</v>
      </c>
      <c r="D19" s="9" t="str">
        <f>'1'!D17</f>
        <v>IGEM</v>
      </c>
      <c r="E19" s="9">
        <v>15</v>
      </c>
      <c r="F19" s="9">
        <v>0</v>
      </c>
      <c r="G19" s="9"/>
      <c r="H19" s="10">
        <f t="shared" si="0"/>
        <v>0</v>
      </c>
      <c r="I19" s="9">
        <f t="shared" si="1"/>
        <v>15</v>
      </c>
      <c r="J19" s="10">
        <f t="shared" si="2"/>
        <v>1</v>
      </c>
      <c r="K19" s="9"/>
      <c r="L19" s="10">
        <f t="shared" si="3"/>
        <v>0</v>
      </c>
      <c r="M19" s="9">
        <v>88.86</v>
      </c>
      <c r="N19" s="15">
        <v>0.66</v>
      </c>
    </row>
    <row r="20" spans="1:14" s="11" customFormat="1" ht="25.5" x14ac:dyDescent="0.2">
      <c r="A20" s="9" t="str">
        <f>'1'!A18</f>
        <v>GESTION FINANCIERA PARA LOS PROYECTOS DE INNOVACIÓN</v>
      </c>
      <c r="B20" s="9" t="s">
        <v>39</v>
      </c>
      <c r="C20" s="9" t="str">
        <f>'1'!C18</f>
        <v>705 B</v>
      </c>
      <c r="D20" s="9" t="str">
        <f>'1'!D18</f>
        <v>DLA</v>
      </c>
      <c r="E20" s="9">
        <f>'1'!E18</f>
        <v>4</v>
      </c>
      <c r="F20" s="9">
        <v>0</v>
      </c>
      <c r="G20" s="9"/>
      <c r="H20" s="10">
        <f t="shared" si="0"/>
        <v>0</v>
      </c>
      <c r="I20" s="9">
        <f t="shared" si="1"/>
        <v>4</v>
      </c>
      <c r="J20" s="10">
        <f t="shared" si="2"/>
        <v>1</v>
      </c>
      <c r="K20" s="9"/>
      <c r="L20" s="10">
        <f t="shared" si="3"/>
        <v>0</v>
      </c>
      <c r="M20" s="9">
        <v>84.25</v>
      </c>
      <c r="N20" s="15">
        <v>0.75</v>
      </c>
    </row>
    <row r="21" spans="1:14" s="11" customFormat="1" x14ac:dyDescent="0.2">
      <c r="A21" s="9">
        <f>'1'!A19</f>
        <v>0</v>
      </c>
      <c r="B21" s="9"/>
      <c r="C21" s="9">
        <f>'1'!C19</f>
        <v>0</v>
      </c>
      <c r="D21" s="9">
        <f>'1'!D19</f>
        <v>0</v>
      </c>
      <c r="E21" s="9">
        <f>'1'!E19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'1'!A20</f>
        <v>0</v>
      </c>
      <c r="B22" s="9"/>
      <c r="C22" s="9">
        <f>'1'!C20</f>
        <v>0</v>
      </c>
      <c r="D22" s="9">
        <f>'1'!D20</f>
        <v>0</v>
      </c>
      <c r="E22" s="9">
        <f>'1'!E20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'1'!A21</f>
        <v>0</v>
      </c>
      <c r="B23" s="9"/>
      <c r="C23" s="9">
        <f>'1'!C21</f>
        <v>0</v>
      </c>
      <c r="D23" s="9">
        <f>'1'!D21</f>
        <v>0</v>
      </c>
      <c r="E23" s="9">
        <f>'1'!E21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'1'!A22</f>
        <v>0</v>
      </c>
      <c r="B24" s="9"/>
      <c r="C24" s="9">
        <f>'1'!C22</f>
        <v>0</v>
      </c>
      <c r="D24" s="9">
        <f>'1'!D22</f>
        <v>0</v>
      </c>
      <c r="E24" s="9">
        <f>'1'!E22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'1'!A23</f>
        <v>0</v>
      </c>
      <c r="B25" s="9"/>
      <c r="C25" s="9">
        <f>'1'!C23</f>
        <v>0</v>
      </c>
      <c r="D25" s="9">
        <f>'1'!D23</f>
        <v>0</v>
      </c>
      <c r="E25" s="9">
        <f>'1'!E23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'1'!A24</f>
        <v>0</v>
      </c>
      <c r="B26" s="9"/>
      <c r="C26" s="9">
        <f>'1'!C24</f>
        <v>0</v>
      </c>
      <c r="D26" s="9">
        <f>'1'!D24</f>
        <v>0</v>
      </c>
      <c r="E26" s="9">
        <f>'1'!E24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x14ac:dyDescent="0.2">
      <c r="A27" s="9">
        <f>'1'!A25</f>
        <v>0</v>
      </c>
      <c r="B27" s="9"/>
      <c r="C27" s="9">
        <f>'1'!C25</f>
        <v>0</v>
      </c>
      <c r="D27" s="9">
        <f>'1'!D25</f>
        <v>0</v>
      </c>
      <c r="E27" s="9">
        <f>'1'!E25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s="11" customFormat="1" ht="16.5" customHeight="1" x14ac:dyDescent="0.2">
      <c r="A28" s="9">
        <f>'1'!A26</f>
        <v>0</v>
      </c>
      <c r="B28" s="9"/>
      <c r="C28" s="9">
        <f>'1'!C26</f>
        <v>0</v>
      </c>
      <c r="D28" s="9">
        <f>'1'!D26</f>
        <v>0</v>
      </c>
      <c r="E28" s="9">
        <f>'1'!E26</f>
        <v>0</v>
      </c>
      <c r="F28" s="9"/>
      <c r="G28" s="9"/>
      <c r="H28" s="10" t="e">
        <f t="shared" si="0"/>
        <v>#DIV/0!</v>
      </c>
      <c r="I28" s="9">
        <f t="shared" si="1"/>
        <v>0</v>
      </c>
      <c r="J28" s="10" t="e">
        <f t="shared" si="2"/>
        <v>#DIV/0!</v>
      </c>
      <c r="K28" s="9"/>
      <c r="L28" s="10" t="e">
        <f t="shared" si="3"/>
        <v>#DIV/0!</v>
      </c>
      <c r="M28" s="9"/>
      <c r="N28" s="15"/>
    </row>
    <row r="29" spans="1:14" x14ac:dyDescent="0.2">
      <c r="A29" s="9">
        <f>'1'!A27</f>
        <v>0</v>
      </c>
      <c r="B29" s="9"/>
      <c r="C29" s="9">
        <f>'1'!C27</f>
        <v>0</v>
      </c>
      <c r="D29" s="9">
        <f>'1'!D27</f>
        <v>0</v>
      </c>
      <c r="E29" s="9">
        <f>'1'!E27</f>
        <v>0</v>
      </c>
      <c r="F29" s="9"/>
      <c r="G29" s="9"/>
      <c r="H29" s="10" t="e">
        <f t="shared" si="0"/>
        <v>#DIV/0!</v>
      </c>
      <c r="I29" s="9">
        <f t="shared" si="1"/>
        <v>0</v>
      </c>
      <c r="J29" s="10" t="e">
        <f t="shared" si="2"/>
        <v>#DIV/0!</v>
      </c>
      <c r="K29" s="9"/>
      <c r="L29" s="10" t="e">
        <f t="shared" si="3"/>
        <v>#DIV/0!</v>
      </c>
      <c r="M29" s="9"/>
      <c r="N29" s="15"/>
    </row>
    <row r="30" spans="1:14" ht="13.5" thickBot="1" x14ac:dyDescent="0.25">
      <c r="A30" s="16" t="s">
        <v>24</v>
      </c>
      <c r="B30" s="17" t="s">
        <v>25</v>
      </c>
      <c r="C30" s="17" t="s">
        <v>25</v>
      </c>
      <c r="D30" s="17" t="s">
        <v>25</v>
      </c>
      <c r="E30" s="17">
        <f>SUM(E14:E29)</f>
        <v>83</v>
      </c>
      <c r="F30" s="17">
        <f>SUM(F14:F29)</f>
        <v>4</v>
      </c>
      <c r="G30" s="17">
        <f>SUM(G14:G29)</f>
        <v>0</v>
      </c>
      <c r="H30" s="18">
        <f>SUM(F30:G30)/E30</f>
        <v>4.8192771084337352E-2</v>
      </c>
      <c r="I30" s="17">
        <f t="shared" si="1"/>
        <v>79</v>
      </c>
      <c r="J30" s="18">
        <f t="shared" si="2"/>
        <v>0.95180722891566261</v>
      </c>
      <c r="K30" s="17">
        <f>SUM(K14:K29)</f>
        <v>0</v>
      </c>
      <c r="L30" s="18">
        <f t="shared" si="3"/>
        <v>0</v>
      </c>
      <c r="M30" s="17">
        <f>AVERAGE(M14:M29)</f>
        <v>84.511428571428567</v>
      </c>
      <c r="N30" s="19">
        <f>AVERAGE(N14:N29)</f>
        <v>0.66142857142857137</v>
      </c>
    </row>
    <row r="31" spans="1:14" ht="120" customHeight="1" x14ac:dyDescent="0.2"/>
    <row r="32" spans="1:14" x14ac:dyDescent="0.2">
      <c r="A32" s="29" t="s">
        <v>26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</row>
    <row r="34" spans="1:10" x14ac:dyDescent="0.2">
      <c r="A34" s="12"/>
    </row>
    <row r="35" spans="1:10" ht="62.25" customHeight="1" x14ac:dyDescent="0.2">
      <c r="B35" s="36" t="s">
        <v>27</v>
      </c>
      <c r="C35" s="36"/>
      <c r="D35" s="36"/>
      <c r="G35" s="21" t="s">
        <v>28</v>
      </c>
      <c r="H35" s="21"/>
      <c r="I35" s="21"/>
      <c r="J35" s="21"/>
    </row>
    <row r="36" spans="1:10" hidden="1" x14ac:dyDescent="0.2">
      <c r="B36" s="37"/>
      <c r="C36" s="37"/>
      <c r="D36" s="37"/>
      <c r="G36" s="33"/>
      <c r="H36" s="33"/>
      <c r="I36" s="33"/>
      <c r="J36" s="33"/>
    </row>
    <row r="37" spans="1:10" hidden="1" x14ac:dyDescent="0.2">
      <c r="A37" s="38" t="e">
        <v>#REF!</v>
      </c>
      <c r="B37" s="38"/>
      <c r="C37" s="6"/>
      <c r="E37" s="38"/>
      <c r="F37" s="38"/>
      <c r="G37" s="38"/>
      <c r="H37" s="38"/>
    </row>
    <row r="38" spans="1:10" ht="45" customHeight="1" x14ac:dyDescent="0.2"/>
    <row r="39" spans="1:10" x14ac:dyDescent="0.2">
      <c r="B39" s="39" t="str">
        <f>B10</f>
        <v>L.A.E. RENATA RAMOS MORENO</v>
      </c>
      <c r="C39" s="39"/>
      <c r="D39" s="39"/>
      <c r="E39" s="13"/>
      <c r="F39" s="13"/>
      <c r="G39" s="39" t="s">
        <v>33</v>
      </c>
      <c r="H39" s="39"/>
      <c r="I39" s="39"/>
      <c r="J39" s="39"/>
    </row>
  </sheetData>
  <mergeCells count="31">
    <mergeCell ref="A37:B37"/>
    <mergeCell ref="E37:H37"/>
    <mergeCell ref="B39:D39"/>
    <mergeCell ref="G39:J39"/>
    <mergeCell ref="M12:M13"/>
    <mergeCell ref="N12:N13"/>
    <mergeCell ref="A32:N32"/>
    <mergeCell ref="B36:D36"/>
    <mergeCell ref="G36:J36"/>
    <mergeCell ref="B35:D35"/>
    <mergeCell ref="G35:J35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R19" sqref="R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2" t="s">
        <v>7</v>
      </c>
      <c r="J8" s="32"/>
      <c r="K8" s="32"/>
      <c r="L8" s="33" t="str">
        <f>'1'!L8</f>
        <v>Sep.2023-Enero 2024</v>
      </c>
      <c r="M8" s="33"/>
      <c r="N8" s="33"/>
    </row>
    <row r="10" spans="1:14" x14ac:dyDescent="0.2">
      <c r="A10" s="4" t="s">
        <v>8</v>
      </c>
      <c r="B10" s="33" t="str">
        <f>'1'!B10</f>
        <v>L.A.E. RENATA RAMOS MORENO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ECONOMIA INTERNACIONAL</v>
      </c>
      <c r="B14" s="9" t="s">
        <v>39</v>
      </c>
      <c r="C14" s="9" t="str">
        <f>'1'!C14</f>
        <v>605 A</v>
      </c>
      <c r="D14" s="9" t="str">
        <f>'1'!D14</f>
        <v>DLA</v>
      </c>
      <c r="E14" s="9">
        <f>'1'!E14</f>
        <v>10</v>
      </c>
      <c r="F14" s="9">
        <v>29</v>
      </c>
      <c r="G14" s="9"/>
      <c r="H14" s="10">
        <f t="shared" ref="H14:H19" si="0">F14/E14</f>
        <v>2.9</v>
      </c>
      <c r="I14" s="9">
        <f t="shared" ref="I14:I28" si="1">(E14-SUM(F14:G14))-K14</f>
        <v>-19</v>
      </c>
      <c r="J14" s="10">
        <f t="shared" ref="J14:J28" si="2">I14/E14</f>
        <v>-1.9</v>
      </c>
      <c r="K14" s="9"/>
      <c r="L14" s="10">
        <f t="shared" ref="L14:L28" si="3">K14/E14</f>
        <v>0</v>
      </c>
      <c r="M14" s="9">
        <v>87</v>
      </c>
      <c r="N14" s="15">
        <v>0.78</v>
      </c>
    </row>
    <row r="15" spans="1:14" s="11" customFormat="1" ht="25.5" x14ac:dyDescent="0.2">
      <c r="A15" s="9" t="str">
        <f>'1'!A15</f>
        <v>SISTEMAS DE INFORMACION DE MERCADOTECNIA</v>
      </c>
      <c r="B15" s="9" t="s">
        <v>39</v>
      </c>
      <c r="C15" s="9" t="str">
        <f>'1'!C15</f>
        <v>605 A</v>
      </c>
      <c r="D15" s="9" t="str">
        <f>'1'!D15</f>
        <v>DLA</v>
      </c>
      <c r="E15" s="9">
        <f>'1'!E15</f>
        <v>7</v>
      </c>
      <c r="F15" s="9">
        <v>34</v>
      </c>
      <c r="G15" s="9"/>
      <c r="H15" s="10">
        <f t="shared" si="0"/>
        <v>4.8571428571428568</v>
      </c>
      <c r="I15" s="9">
        <f t="shared" si="1"/>
        <v>-27</v>
      </c>
      <c r="J15" s="10">
        <f t="shared" si="2"/>
        <v>-3.8571428571428572</v>
      </c>
      <c r="K15" s="9"/>
      <c r="L15" s="10">
        <f t="shared" si="3"/>
        <v>0</v>
      </c>
      <c r="M15" s="9">
        <v>92</v>
      </c>
      <c r="N15" s="15">
        <v>0.74</v>
      </c>
    </row>
    <row r="16" spans="1:14" s="11" customFormat="1" ht="25.5" x14ac:dyDescent="0.2">
      <c r="A16" s="9" t="str">
        <f>'1'!A16</f>
        <v>TALLER DE ETICA</v>
      </c>
      <c r="B16" s="9" t="s">
        <v>40</v>
      </c>
      <c r="C16" s="9" t="str">
        <f>'1'!C16</f>
        <v>105 B</v>
      </c>
      <c r="D16" s="9" t="str">
        <f>'1'!D16</f>
        <v>DLA</v>
      </c>
      <c r="E16" s="9">
        <f>'1'!E16</f>
        <v>30</v>
      </c>
      <c r="F16" s="9">
        <v>5</v>
      </c>
      <c r="G16" s="9"/>
      <c r="H16" s="10">
        <f t="shared" si="0"/>
        <v>0.16666666666666666</v>
      </c>
      <c r="I16" s="9">
        <f t="shared" si="1"/>
        <v>25</v>
      </c>
      <c r="J16" s="10">
        <f t="shared" si="2"/>
        <v>0.83333333333333337</v>
      </c>
      <c r="K16" s="9"/>
      <c r="L16" s="10">
        <f t="shared" si="3"/>
        <v>0</v>
      </c>
      <c r="M16" s="9">
        <v>77</v>
      </c>
      <c r="N16" s="15">
        <v>0.83</v>
      </c>
    </row>
    <row r="17" spans="1:14" s="11" customFormat="1" ht="25.5" x14ac:dyDescent="0.2">
      <c r="A17" s="9" t="str">
        <f>'1'!A17</f>
        <v>MARCO LEGAL DE LAS ORGANIZACIONES</v>
      </c>
      <c r="B17" s="9" t="s">
        <v>38</v>
      </c>
      <c r="C17" s="9" t="str">
        <f>'1'!C17</f>
        <v>307C</v>
      </c>
      <c r="D17" s="9" t="str">
        <f>'1'!D17</f>
        <v>IGEM</v>
      </c>
      <c r="E17" s="9">
        <v>21</v>
      </c>
      <c r="F17" s="9">
        <v>21</v>
      </c>
      <c r="G17" s="9"/>
      <c r="H17" s="10">
        <f t="shared" si="0"/>
        <v>1</v>
      </c>
      <c r="I17" s="9">
        <f t="shared" si="1"/>
        <v>0</v>
      </c>
      <c r="J17" s="10">
        <f t="shared" si="2"/>
        <v>0</v>
      </c>
      <c r="K17" s="9"/>
      <c r="L17" s="10">
        <f t="shared" si="3"/>
        <v>0</v>
      </c>
      <c r="M17" s="9">
        <v>89</v>
      </c>
      <c r="N17" s="15">
        <v>0.71</v>
      </c>
    </row>
    <row r="18" spans="1:14" s="11" customFormat="1" ht="25.5" x14ac:dyDescent="0.2">
      <c r="A18" s="9" t="s">
        <v>35</v>
      </c>
      <c r="B18" s="9" t="s">
        <v>39</v>
      </c>
      <c r="C18" s="9" t="s">
        <v>41</v>
      </c>
      <c r="D18" s="9" t="s">
        <v>34</v>
      </c>
      <c r="E18" s="9">
        <v>21</v>
      </c>
      <c r="F18" s="9">
        <v>20</v>
      </c>
      <c r="G18" s="9"/>
      <c r="H18" s="10">
        <f t="shared" si="0"/>
        <v>0.95238095238095233</v>
      </c>
      <c r="I18" s="9">
        <f t="shared" si="1"/>
        <v>1</v>
      </c>
      <c r="J18" s="10">
        <f t="shared" si="2"/>
        <v>4.7619047619047616E-2</v>
      </c>
      <c r="K18" s="9"/>
      <c r="L18" s="10">
        <f t="shared" si="3"/>
        <v>0</v>
      </c>
      <c r="M18" s="9">
        <v>88</v>
      </c>
      <c r="N18" s="15">
        <v>0.85</v>
      </c>
    </row>
    <row r="19" spans="1:14" s="11" customFormat="1" ht="25.5" x14ac:dyDescent="0.2">
      <c r="A19" s="9" t="s">
        <v>35</v>
      </c>
      <c r="B19" s="9" t="s">
        <v>40</v>
      </c>
      <c r="C19" s="9" t="s">
        <v>36</v>
      </c>
      <c r="D19" s="9" t="s">
        <v>34</v>
      </c>
      <c r="E19" s="9">
        <v>21</v>
      </c>
      <c r="F19" s="9">
        <v>19</v>
      </c>
      <c r="G19" s="9"/>
      <c r="H19" s="10">
        <f t="shared" si="0"/>
        <v>0.90476190476190477</v>
      </c>
      <c r="I19" s="9">
        <f t="shared" si="1"/>
        <v>2</v>
      </c>
      <c r="J19" s="10">
        <f t="shared" si="2"/>
        <v>9.5238095238095233E-2</v>
      </c>
      <c r="K19" s="9"/>
      <c r="L19" s="10">
        <f t="shared" si="3"/>
        <v>0</v>
      </c>
      <c r="M19" s="9">
        <v>85</v>
      </c>
      <c r="N19" s="15">
        <v>0.81</v>
      </c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1"/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1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1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1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1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1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1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1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110</v>
      </c>
      <c r="F28" s="17">
        <f>SUM(F14:F27)</f>
        <v>128</v>
      </c>
      <c r="G28" s="17">
        <f>SUM(G14:G27)</f>
        <v>0</v>
      </c>
      <c r="H28" s="18">
        <f>SUM(F28:G28)/E28</f>
        <v>1.1636363636363636</v>
      </c>
      <c r="I28" s="17">
        <f t="shared" si="1"/>
        <v>-18</v>
      </c>
      <c r="J28" s="18">
        <f t="shared" si="2"/>
        <v>-0.16363636363636364</v>
      </c>
      <c r="K28" s="17">
        <f>SUM(K14:K27)</f>
        <v>0</v>
      </c>
      <c r="L28" s="18">
        <f t="shared" si="3"/>
        <v>0</v>
      </c>
      <c r="M28" s="17">
        <f>AVERAGE(M14:M27)</f>
        <v>86.333333333333329</v>
      </c>
      <c r="N28" s="19">
        <f>AVERAGE(N14:N27)</f>
        <v>0.78666666666666674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L.A.E. RENATA RAMOS MORENO</v>
      </c>
      <c r="C37" s="39"/>
      <c r="D37" s="39"/>
      <c r="E37" s="13"/>
      <c r="F37" s="13"/>
      <c r="G37" s="39" t="s">
        <v>33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29"/>
  <sheetViews>
    <sheetView topLeftCell="A4" zoomScale="85" zoomScaleNormal="85" zoomScaleSheetLayoutView="100" workbookViewId="0">
      <selection activeCell="Q11" sqref="Q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2" t="s">
        <v>7</v>
      </c>
      <c r="J8" s="32"/>
      <c r="K8" s="32"/>
      <c r="L8" s="33" t="str">
        <f>'1'!L8</f>
        <v>Sep.2023-Enero 2024</v>
      </c>
      <c r="M8" s="33"/>
      <c r="N8" s="33"/>
    </row>
    <row r="10" spans="1:14" x14ac:dyDescent="0.2">
      <c r="A10" s="4" t="s">
        <v>8</v>
      </c>
      <c r="B10" s="33" t="str">
        <f>'1'!B10</f>
        <v>L.A.E. RENATA RAMOS MORENO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ECONOMIA INTERNACIONAL</v>
      </c>
      <c r="B14" s="9"/>
      <c r="C14" s="9" t="str">
        <f>'1'!C14</f>
        <v>605 A</v>
      </c>
      <c r="D14" s="9" t="str">
        <f>'1'!D14</f>
        <v>DLA</v>
      </c>
      <c r="E14" s="9">
        <v>32</v>
      </c>
      <c r="F14" s="9">
        <v>30</v>
      </c>
      <c r="G14" s="9">
        <v>2</v>
      </c>
      <c r="H14" s="10">
        <f t="shared" ref="H14:H17" si="0">F14/E14</f>
        <v>0.9375</v>
      </c>
      <c r="I14" s="9">
        <v>2</v>
      </c>
      <c r="J14" s="10">
        <f t="shared" ref="J14:J20" si="1">I14/E14</f>
        <v>6.25E-2</v>
      </c>
      <c r="K14" s="9">
        <v>0</v>
      </c>
      <c r="L14" s="10">
        <f t="shared" ref="L14:L20" si="2">K14/E14</f>
        <v>0</v>
      </c>
      <c r="M14" s="9">
        <v>83</v>
      </c>
      <c r="N14" s="15">
        <v>0.75</v>
      </c>
    </row>
    <row r="15" spans="1:14" s="11" customFormat="1" ht="25.5" x14ac:dyDescent="0.2">
      <c r="A15" s="9" t="str">
        <f>'1'!A15</f>
        <v>SISTEMAS DE INFORMACION DE MERCADOTECNIA</v>
      </c>
      <c r="B15" s="9"/>
      <c r="C15" s="9" t="str">
        <f>'1'!C15</f>
        <v>605 A</v>
      </c>
      <c r="D15" s="9" t="str">
        <f>'1'!D15</f>
        <v>DLA</v>
      </c>
      <c r="E15" s="9">
        <f>'1'!E15</f>
        <v>7</v>
      </c>
      <c r="F15" s="9">
        <v>35</v>
      </c>
      <c r="G15" s="9">
        <v>1</v>
      </c>
      <c r="H15" s="10">
        <f t="shared" si="0"/>
        <v>5</v>
      </c>
      <c r="I15" s="9">
        <v>0</v>
      </c>
      <c r="J15" s="10">
        <f t="shared" si="1"/>
        <v>0</v>
      </c>
      <c r="K15" s="9">
        <v>0</v>
      </c>
      <c r="L15" s="10">
        <f t="shared" si="2"/>
        <v>0</v>
      </c>
      <c r="M15" s="9">
        <v>93</v>
      </c>
      <c r="N15" s="15">
        <v>0.65</v>
      </c>
    </row>
    <row r="16" spans="1:14" s="11" customFormat="1" ht="25.5" x14ac:dyDescent="0.2">
      <c r="A16" s="9" t="str">
        <f>'1'!A16</f>
        <v>TALLER DE ETICA</v>
      </c>
      <c r="B16" s="9"/>
      <c r="C16" s="9" t="str">
        <f>'1'!C16</f>
        <v>105 B</v>
      </c>
      <c r="D16" s="9" t="str">
        <f>'1'!D16</f>
        <v>DLA</v>
      </c>
      <c r="E16" s="9">
        <f>'1'!E16</f>
        <v>30</v>
      </c>
      <c r="F16" s="9">
        <v>6</v>
      </c>
      <c r="G16" s="9">
        <v>0</v>
      </c>
      <c r="H16" s="10">
        <f t="shared" si="0"/>
        <v>0.2</v>
      </c>
      <c r="I16" s="9">
        <f t="shared" ref="I16:I17" si="3">(E16-SUM(F16:G16))-K16</f>
        <v>24</v>
      </c>
      <c r="J16" s="10">
        <f t="shared" si="1"/>
        <v>0.8</v>
      </c>
      <c r="K16" s="9">
        <v>0</v>
      </c>
      <c r="L16" s="10">
        <f t="shared" si="2"/>
        <v>0</v>
      </c>
      <c r="M16" s="9">
        <v>81</v>
      </c>
      <c r="N16" s="15">
        <v>0.5</v>
      </c>
    </row>
    <row r="17" spans="1:14" s="11" customFormat="1" ht="25.5" x14ac:dyDescent="0.2">
      <c r="A17" s="9" t="str">
        <f>'1'!A17</f>
        <v>MARCO LEGAL DE LAS ORGANIZACIONES</v>
      </c>
      <c r="B17" s="9"/>
      <c r="C17" s="9" t="str">
        <f>'1'!C17</f>
        <v>307C</v>
      </c>
      <c r="D17" s="9" t="str">
        <f>'1'!D17</f>
        <v>IGEM</v>
      </c>
      <c r="E17" s="9">
        <f>'1'!E17</f>
        <v>15</v>
      </c>
      <c r="F17" s="9">
        <v>18</v>
      </c>
      <c r="G17" s="9">
        <v>0</v>
      </c>
      <c r="H17" s="10">
        <f t="shared" si="0"/>
        <v>1.2</v>
      </c>
      <c r="I17" s="9">
        <f t="shared" si="3"/>
        <v>-3</v>
      </c>
      <c r="J17" s="10">
        <f t="shared" si="1"/>
        <v>-0.2</v>
      </c>
      <c r="K17" s="9">
        <v>0</v>
      </c>
      <c r="L17" s="10">
        <f t="shared" si="2"/>
        <v>0</v>
      </c>
      <c r="M17" s="9">
        <v>82</v>
      </c>
      <c r="N17" s="15">
        <v>0.76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ht="13.5" thickBot="1" x14ac:dyDescent="0.25">
      <c r="A20" s="16" t="s">
        <v>24</v>
      </c>
      <c r="B20" s="17" t="s">
        <v>25</v>
      </c>
      <c r="C20" s="17" t="s">
        <v>25</v>
      </c>
      <c r="D20" s="17" t="s">
        <v>25</v>
      </c>
      <c r="E20" s="17">
        <f>SUM(E14:E19)</f>
        <v>84</v>
      </c>
      <c r="F20" s="17">
        <f>SUM(F14:F19)</f>
        <v>89</v>
      </c>
      <c r="G20" s="17">
        <f>SUM(G14:G19)</f>
        <v>3</v>
      </c>
      <c r="H20" s="18">
        <f>SUM(F20:G20)/E20</f>
        <v>1.0952380952380953</v>
      </c>
      <c r="I20" s="17">
        <v>4</v>
      </c>
      <c r="J20" s="18">
        <f t="shared" si="1"/>
        <v>4.7619047619047616E-2</v>
      </c>
      <c r="K20" s="17">
        <f>SUM(K14:K19)</f>
        <v>0</v>
      </c>
      <c r="L20" s="18">
        <f t="shared" si="2"/>
        <v>0</v>
      </c>
      <c r="M20" s="17">
        <f>AVERAGE(M14:M19)</f>
        <v>84.75</v>
      </c>
      <c r="N20" s="19">
        <f>AVERAGE(N14:N19)</f>
        <v>0.66500000000000004</v>
      </c>
    </row>
    <row r="22" spans="1:14" ht="120" customHeight="1" x14ac:dyDescent="0.2">
      <c r="A22" s="29" t="s">
        <v>26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</row>
    <row r="24" spans="1:14" x14ac:dyDescent="0.2">
      <c r="A24" s="12"/>
    </row>
    <row r="25" spans="1:14" x14ac:dyDescent="0.2">
      <c r="B25" s="36" t="s">
        <v>27</v>
      </c>
      <c r="C25" s="36"/>
      <c r="D25" s="36"/>
      <c r="G25" s="21" t="s">
        <v>28</v>
      </c>
      <c r="H25" s="21"/>
      <c r="I25" s="21"/>
      <c r="J25" s="21"/>
    </row>
    <row r="26" spans="1:14" ht="62.25" customHeight="1" x14ac:dyDescent="0.2">
      <c r="B26" s="37"/>
      <c r="C26" s="37"/>
      <c r="D26" s="37"/>
      <c r="G26" s="33"/>
      <c r="H26" s="33"/>
      <c r="I26" s="33"/>
      <c r="J26" s="33"/>
    </row>
    <row r="27" spans="1:14" hidden="1" x14ac:dyDescent="0.2">
      <c r="A27" s="38" t="e">
        <v>#REF!</v>
      </c>
      <c r="B27" s="38"/>
      <c r="C27" s="6"/>
      <c r="E27" s="38"/>
      <c r="F27" s="38"/>
      <c r="G27" s="38"/>
      <c r="H27" s="38"/>
    </row>
    <row r="28" spans="1:14" hidden="1" x14ac:dyDescent="0.2"/>
    <row r="29" spans="1:14" ht="45" customHeight="1" x14ac:dyDescent="0.2">
      <c r="B29" s="39" t="str">
        <f>B10</f>
        <v>L.A.E. RENATA RAMOS MORENO</v>
      </c>
      <c r="C29" s="39"/>
      <c r="D29" s="39"/>
      <c r="E29" s="13"/>
      <c r="F29" s="13"/>
      <c r="G29" s="39"/>
      <c r="H29" s="39"/>
      <c r="I29" s="39"/>
      <c r="J29" s="39"/>
    </row>
  </sheetData>
  <mergeCells count="31">
    <mergeCell ref="A27:B27"/>
    <mergeCell ref="E27:H27"/>
    <mergeCell ref="B29:D29"/>
    <mergeCell ref="G29:J29"/>
    <mergeCell ref="M12:M13"/>
    <mergeCell ref="N12:N13"/>
    <mergeCell ref="A22:N22"/>
    <mergeCell ref="B26:D26"/>
    <mergeCell ref="G26:J26"/>
    <mergeCell ref="B25:D25"/>
    <mergeCell ref="G25:J25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renata ramos</cp:lastModifiedBy>
  <cp:revision/>
  <dcterms:created xsi:type="dcterms:W3CDTF">2021-11-22T14:45:25Z</dcterms:created>
  <dcterms:modified xsi:type="dcterms:W3CDTF">2023-12-13T18:33:49Z</dcterms:modified>
  <cp:category/>
  <cp:contentStatus/>
</cp:coreProperties>
</file>