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REP FINAL\"/>
    </mc:Choice>
  </mc:AlternateContent>
  <xr:revisionPtr revIDLastSave="0" documentId="13_ncr:1_{74461E62-DC28-40BF-A840-7BF1A1CAC49F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'2'!$A$1:$N$36</definedName>
    <definedName name="_xlnm.Print_Area" localSheetId="2">'3'!$A$1:$N$37</definedName>
    <definedName name="_xlnm.Print_Area" localSheetId="3">'4'!$A$1:$N$31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5" l="1"/>
  <c r="I16" i="25"/>
  <c r="D16" i="25"/>
  <c r="L15" i="25"/>
  <c r="I15" i="25"/>
  <c r="D15" i="25"/>
  <c r="A15" i="25"/>
  <c r="L14" i="25"/>
  <c r="I14" i="25"/>
  <c r="D14" i="25"/>
  <c r="C14" i="25"/>
  <c r="A14" i="25"/>
  <c r="I17" i="24"/>
  <c r="I16" i="24"/>
  <c r="D16" i="24"/>
  <c r="L15" i="24"/>
  <c r="D15" i="24"/>
  <c r="A15" i="24"/>
  <c r="I14" i="24"/>
  <c r="D14" i="24"/>
  <c r="C14" i="24"/>
  <c r="A14" i="24"/>
  <c r="L18" i="23"/>
  <c r="D18" i="23"/>
  <c r="C18" i="23"/>
  <c r="L14" i="24"/>
  <c r="I15" i="24"/>
  <c r="I18" i="23"/>
  <c r="A14" i="23"/>
  <c r="L17" i="22"/>
  <c r="L16" i="22"/>
  <c r="L15" i="22"/>
  <c r="I15" i="22"/>
  <c r="L14" i="22"/>
  <c r="N28" i="25"/>
  <c r="M28" i="25"/>
  <c r="K28" i="25"/>
  <c r="G28" i="25"/>
  <c r="F28" i="25"/>
  <c r="B10" i="25"/>
  <c r="B37" i="25"/>
  <c r="L8" i="25"/>
  <c r="H8" i="25"/>
  <c r="E8" i="25"/>
  <c r="N22" i="24"/>
  <c r="M22" i="24"/>
  <c r="K22" i="24"/>
  <c r="G22" i="24"/>
  <c r="F22" i="24"/>
  <c r="B10" i="24"/>
  <c r="B31" i="24"/>
  <c r="L8" i="24"/>
  <c r="H8" i="24"/>
  <c r="E8" i="24"/>
  <c r="N28" i="23"/>
  <c r="M28" i="23"/>
  <c r="K28" i="23"/>
  <c r="G28" i="23"/>
  <c r="F28" i="23"/>
  <c r="I19" i="23"/>
  <c r="D19" i="23"/>
  <c r="C19" i="23"/>
  <c r="A19" i="23"/>
  <c r="I17" i="23"/>
  <c r="D17" i="23"/>
  <c r="C17" i="23"/>
  <c r="A17" i="23"/>
  <c r="E16" i="23"/>
  <c r="I16" i="23"/>
  <c r="D16" i="23"/>
  <c r="C16" i="23"/>
  <c r="A16" i="23"/>
  <c r="E15" i="23"/>
  <c r="I15" i="23"/>
  <c r="D15" i="23"/>
  <c r="C15" i="23"/>
  <c r="A15" i="23"/>
  <c r="E14" i="23"/>
  <c r="I14" i="23"/>
  <c r="D14" i="23"/>
  <c r="C14" i="23"/>
  <c r="B10" i="23"/>
  <c r="B37" i="23"/>
  <c r="L8" i="23"/>
  <c r="H8" i="23"/>
  <c r="E8" i="23"/>
  <c r="B10" i="22"/>
  <c r="B36" i="22"/>
  <c r="L8" i="22"/>
  <c r="H8" i="22"/>
  <c r="E8" i="22"/>
  <c r="N27" i="22"/>
  <c r="M27" i="22"/>
  <c r="K27" i="22"/>
  <c r="G27" i="22"/>
  <c r="F27" i="22"/>
  <c r="B38" i="10"/>
  <c r="N29" i="10"/>
  <c r="M29" i="10"/>
  <c r="K29" i="10"/>
  <c r="G29" i="10"/>
  <c r="F29" i="10"/>
  <c r="E29" i="10"/>
  <c r="L18" i="10"/>
  <c r="L16" i="10"/>
  <c r="L15" i="10"/>
  <c r="I15" i="10"/>
  <c r="L14" i="10"/>
  <c r="E28" i="25"/>
  <c r="E22" i="24"/>
  <c r="L14" i="23"/>
  <c r="L15" i="23"/>
  <c r="L16" i="23"/>
  <c r="L17" i="23"/>
  <c r="E28" i="23"/>
  <c r="E27" i="22"/>
  <c r="I29" i="10"/>
  <c r="J29" i="10"/>
  <c r="H29" i="10"/>
  <c r="L29" i="10"/>
  <c r="I28" i="25"/>
  <c r="J28" i="25"/>
  <c r="L28" i="25"/>
  <c r="H28" i="25"/>
  <c r="I22" i="24"/>
  <c r="J22" i="24"/>
  <c r="L22" i="24"/>
  <c r="H22" i="24"/>
  <c r="I28" i="23"/>
  <c r="L28" i="23"/>
  <c r="H28" i="23"/>
  <c r="I27" i="22"/>
  <c r="J27" i="22"/>
  <c r="H27" i="22"/>
  <c r="L2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<sst xmlns="http://schemas.openxmlformats.org/spreadsheetml/2006/main" count="248" uniqueCount="55">
  <si>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</si>
  <si>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</si>
  <si>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</si>
  <si>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</si>
  <si>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</si>
  <si>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</si>
  <si>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</si>
  <si>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</si>
  <si>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</si>
  <si>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</si>
  <si>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</si>
  <si>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</si>
  <si>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</si>
  <si>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</si>
  <si>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</si>
  <si>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</si>
  <si>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</si>
  <si>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</si>
  <si>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</si>
  <si>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</si>
  <si>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</si>
  <si>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</si>
  <si>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</si>
  <si>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</si>
  <si>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</si>
  <si>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</si>
  <si>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</si>
  <si>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</si>
  <si>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</si>
  <si>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</si>
  <si>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</si>
  <si>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</si>
  <si>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</si>
  <si>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</si>
  <si>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</si>
  <si>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</si>
  <si>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507A</t>
  </si>
  <si>
    <t>TALLER DE INVESTIGACION I</t>
  </si>
  <si>
    <t>FUNDAMENTOS DE GESTION EMPRESARIAL</t>
  </si>
  <si>
    <t>COSTOS EMPRESARIALES</t>
  </si>
  <si>
    <t>307 A</t>
  </si>
  <si>
    <t xml:space="preserve">COSTOS EMPRESARIALES </t>
  </si>
  <si>
    <t>307 B</t>
  </si>
  <si>
    <t>MERCADOTECNIA</t>
  </si>
  <si>
    <t>507 A</t>
  </si>
  <si>
    <t>II</t>
  </si>
  <si>
    <t xml:space="preserve"> -</t>
  </si>
  <si>
    <t xml:space="preserve"> - </t>
  </si>
  <si>
    <t>SEPTIEMBRE 2023-ENERO 2024</t>
  </si>
  <si>
    <t>III</t>
  </si>
  <si>
    <t>SE</t>
  </si>
  <si>
    <t>107A</t>
  </si>
  <si>
    <t>IV</t>
  </si>
  <si>
    <t>V</t>
  </si>
  <si>
    <t>TALLER DE INVESTIGACION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</si>
</sst>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3" zoomScale="85" zoomScaleNormal="85" zoomScaleSheetLayoutView="100" workbookViewId="0">
      <selection activeCell="C14" sqref="C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7" t="s">
        <v>48</v>
      </c>
      <c r="M8" s="37"/>
      <c r="N8" s="37"/>
    </row>
    <row r="10" spans="1:14" ht="13" x14ac:dyDescent="0.3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8" t="s">
        <v>38</v>
      </c>
      <c r="B14" s="9" t="s">
        <v>21</v>
      </c>
      <c r="C14" s="9" t="s">
        <v>51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9">
        <v>84</v>
      </c>
      <c r="N14" s="15">
        <v>0.66</v>
      </c>
    </row>
    <row r="15" spans="1:14" s="11" customFormat="1" x14ac:dyDescent="0.25">
      <c r="A15" s="8" t="s">
        <v>39</v>
      </c>
      <c r="B15" s="9" t="s">
        <v>21</v>
      </c>
      <c r="C15" s="9" t="s">
        <v>40</v>
      </c>
      <c r="D15" s="9" t="s">
        <v>33</v>
      </c>
      <c r="E15" s="9">
        <v>36</v>
      </c>
      <c r="F15" s="9">
        <v>36</v>
      </c>
      <c r="G15" s="9"/>
      <c r="H15" s="10"/>
      <c r="I15" s="9">
        <f t="shared" ref="I15:I29" si="1">(E15-SUM(F15:G15))-K15</f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41</v>
      </c>
      <c r="B16" s="9" t="s">
        <v>21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21</v>
      </c>
      <c r="F17" s="9">
        <v>21</v>
      </c>
      <c r="G17" s="9"/>
      <c r="H17" s="10"/>
      <c r="I17" s="9">
        <v>0</v>
      </c>
      <c r="J17" s="10"/>
      <c r="K17" s="9"/>
      <c r="L17" s="10">
        <v>0</v>
      </c>
      <c r="M17" s="9">
        <v>93</v>
      </c>
      <c r="N17" s="15">
        <v>0.43</v>
      </c>
    </row>
    <row r="18" spans="1:14" s="11" customFormat="1" x14ac:dyDescent="0.25">
      <c r="A18" s="8" t="s">
        <v>43</v>
      </c>
      <c r="B18" s="9" t="s">
        <v>45</v>
      </c>
      <c r="C18" s="9" t="s">
        <v>44</v>
      </c>
      <c r="D18" s="9" t="s">
        <v>33</v>
      </c>
      <c r="E18" s="9">
        <v>19</v>
      </c>
      <c r="F18" s="9">
        <v>19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94</v>
      </c>
      <c r="N18" s="15">
        <v>0.43</v>
      </c>
    </row>
    <row r="19" spans="1:14" s="11" customFormat="1" x14ac:dyDescent="0.25">
      <c r="A19" s="8" t="s">
        <v>37</v>
      </c>
      <c r="B19" s="9" t="s">
        <v>50</v>
      </c>
      <c r="C19" s="9" t="s">
        <v>36</v>
      </c>
      <c r="D19" s="9" t="s">
        <v>33</v>
      </c>
      <c r="E19" s="9" t="s">
        <v>46</v>
      </c>
      <c r="F19" s="9" t="s">
        <v>46</v>
      </c>
      <c r="G19" s="9"/>
      <c r="H19" s="10"/>
      <c r="I19" s="9" t="s">
        <v>46</v>
      </c>
      <c r="J19" s="10"/>
      <c r="K19" s="9" t="s">
        <v>46</v>
      </c>
      <c r="L19" s="10" t="s">
        <v>46</v>
      </c>
      <c r="M19" s="9" t="s">
        <v>46</v>
      </c>
      <c r="N19" s="15" t="s">
        <v>47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120</v>
      </c>
      <c r="F29" s="17">
        <f>SUM(F14:F21)</f>
        <v>120</v>
      </c>
      <c r="G29" s="17">
        <f>SUM(G14:G21)</f>
        <v>0</v>
      </c>
      <c r="H29" s="18">
        <f>SUM(F29:G29)/E29</f>
        <v>1</v>
      </c>
      <c r="I29" s="17">
        <f t="shared" si="1"/>
        <v>0</v>
      </c>
      <c r="J29" s="18">
        <f t="shared" ref="J29" si="2">I29/E29</f>
        <v>0</v>
      </c>
      <c r="K29" s="17">
        <f>SUM(K14:K21)</f>
        <v>0</v>
      </c>
      <c r="L29" s="18">
        <f t="shared" si="0"/>
        <v>0</v>
      </c>
      <c r="M29" s="17">
        <f>AVERAGE(M14:M21)</f>
        <v>94.2</v>
      </c>
      <c r="N29" s="19">
        <f>AVERAGE(N14:N21)</f>
        <v>0.70400000000000007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opLeftCell="A7" zoomScale="85" zoomScaleNormal="85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8" t="s">
        <v>38</v>
      </c>
      <c r="B14" s="9" t="s">
        <v>45</v>
      </c>
      <c r="C14" s="9" t="s">
        <v>51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17" si="0">K14/E14</f>
        <v>0</v>
      </c>
      <c r="M14" s="9">
        <v>94</v>
      </c>
      <c r="N14" s="15">
        <v>0.63</v>
      </c>
    </row>
    <row r="15" spans="1:14" s="11" customFormat="1" x14ac:dyDescent="0.25">
      <c r="A15" s="8" t="s">
        <v>39</v>
      </c>
      <c r="B15" s="9" t="s">
        <v>45</v>
      </c>
      <c r="C15" s="9" t="s">
        <v>40</v>
      </c>
      <c r="D15" s="9" t="s">
        <v>33</v>
      </c>
      <c r="E15" s="9">
        <v>36</v>
      </c>
      <c r="F15" s="9">
        <v>34</v>
      </c>
      <c r="G15" s="9"/>
      <c r="H15" s="10"/>
      <c r="I15" s="9">
        <f t="shared" ref="I15" si="1">(E15-SUM(F15:G15))-K15</f>
        <v>2</v>
      </c>
      <c r="J15" s="10"/>
      <c r="K15" s="9">
        <v>0</v>
      </c>
      <c r="L15" s="10">
        <f t="shared" si="0"/>
        <v>0</v>
      </c>
      <c r="M15" s="9">
        <v>77</v>
      </c>
      <c r="N15" s="15">
        <v>0.47</v>
      </c>
    </row>
    <row r="16" spans="1:14" s="11" customFormat="1" x14ac:dyDescent="0.25">
      <c r="A16" s="8" t="s">
        <v>41</v>
      </c>
      <c r="B16" s="9" t="s">
        <v>45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81</v>
      </c>
      <c r="N16" s="15">
        <v>0.42</v>
      </c>
    </row>
    <row r="17" spans="1:14" s="11" customFormat="1" x14ac:dyDescent="0.25">
      <c r="A17" s="8" t="s">
        <v>43</v>
      </c>
      <c r="B17" s="9" t="s">
        <v>49</v>
      </c>
      <c r="C17" s="9" t="s">
        <v>44</v>
      </c>
      <c r="D17" s="9" t="s">
        <v>33</v>
      </c>
      <c r="E17" s="9">
        <v>21</v>
      </c>
      <c r="F17" s="9">
        <v>21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100</v>
      </c>
      <c r="N17" s="15">
        <v>1</v>
      </c>
    </row>
    <row r="18" spans="1:14" s="11" customFormat="1" x14ac:dyDescent="0.25">
      <c r="A18" s="8" t="s">
        <v>37</v>
      </c>
      <c r="B18" s="9" t="s">
        <v>21</v>
      </c>
      <c r="C18" s="9" t="s">
        <v>36</v>
      </c>
      <c r="D18" s="9" t="s">
        <v>33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128</v>
      </c>
      <c r="F27" s="17">
        <f>SUM(F14:F26)</f>
        <v>126</v>
      </c>
      <c r="G27" s="17">
        <f>SUM(G14:G26)</f>
        <v>0</v>
      </c>
      <c r="H27" s="18">
        <f>SUM(F27:G27)/E27</f>
        <v>0.984375</v>
      </c>
      <c r="I27" s="17">
        <f t="shared" ref="I27" si="2">(E27-SUM(F27:G27))-K27</f>
        <v>2</v>
      </c>
      <c r="J27" s="18">
        <f t="shared" ref="J27" si="3">I27/E27</f>
        <v>1.5625E-2</v>
      </c>
      <c r="K27" s="17">
        <f>SUM(K14:K26)</f>
        <v>0</v>
      </c>
      <c r="L27" s="18">
        <f t="shared" ref="L27" si="4">K27/E27</f>
        <v>0</v>
      </c>
      <c r="M27" s="17">
        <f>AVERAGE(M14:M26)</f>
        <v>90.4</v>
      </c>
      <c r="N27" s="19">
        <f>AVERAGE(N14:N26)</f>
        <v>0.70399999999999996</v>
      </c>
    </row>
    <row r="29" spans="1:14" ht="120" customHeight="1" x14ac:dyDescent="0.25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2"/>
    </row>
    <row r="32" spans="1:14" ht="13" x14ac:dyDescent="0.3">
      <c r="B32" s="40" t="s">
        <v>27</v>
      </c>
      <c r="C32" s="40"/>
      <c r="D32" s="40"/>
      <c r="G32" s="25" t="s">
        <v>28</v>
      </c>
      <c r="H32" s="25"/>
      <c r="I32" s="25"/>
      <c r="J32" s="25"/>
    </row>
    <row r="33" spans="1:10" ht="62.25" customHeight="1" x14ac:dyDescent="0.25">
      <c r="B33" s="41"/>
      <c r="C33" s="41"/>
      <c r="D33" s="41"/>
      <c r="G33" s="37"/>
      <c r="H33" s="37"/>
      <c r="I33" s="37"/>
      <c r="J33" s="37"/>
    </row>
    <row r="34" spans="1:10" hidden="1" x14ac:dyDescent="0.25">
      <c r="A34" s="42" t="e">
        <v>#REF!</v>
      </c>
      <c r="B34" s="42"/>
      <c r="C34" s="6"/>
      <c r="E34" s="42"/>
      <c r="F34" s="42"/>
      <c r="G34" s="42"/>
      <c r="H34" s="42"/>
    </row>
    <row r="35" spans="1:10" hidden="1" x14ac:dyDescent="0.25"/>
    <row r="36" spans="1:10" ht="45" customHeight="1" x14ac:dyDescent="0.25">
      <c r="B36" s="43" t="str">
        <f>B10</f>
        <v>DADE. ASAHI NEGRETE ANOTA</v>
      </c>
      <c r="C36" s="43"/>
      <c r="D36" s="43"/>
      <c r="E36" s="13"/>
      <c r="F36" s="13"/>
      <c r="G36" s="43"/>
      <c r="H36" s="43"/>
      <c r="I36" s="43"/>
      <c r="J36" s="43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FUNDAMENTOS DE GESTION EMPRESARIAL</v>
      </c>
      <c r="B14" s="9" t="s">
        <v>49</v>
      </c>
      <c r="C14" s="9" t="str">
        <f>'1'!C14</f>
        <v>107A</v>
      </c>
      <c r="D14" s="9" t="str">
        <f>'1'!D14</f>
        <v>IGEM</v>
      </c>
      <c r="E14" s="9">
        <f>'1'!E14</f>
        <v>27</v>
      </c>
      <c r="F14" s="9">
        <v>27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0.7</v>
      </c>
    </row>
    <row r="15" spans="1:14" s="11" customFormat="1" x14ac:dyDescent="0.25">
      <c r="A15" s="9" t="str">
        <f>'1'!A15</f>
        <v>COSTOS EMPRESARIALES</v>
      </c>
      <c r="B15" s="9" t="s">
        <v>49</v>
      </c>
      <c r="C15" s="9" t="str">
        <f>'1'!C15</f>
        <v>307 A</v>
      </c>
      <c r="D15" s="9" t="str">
        <f>'1'!D15</f>
        <v>IGEM</v>
      </c>
      <c r="E15" s="9">
        <f>'1'!E15</f>
        <v>36</v>
      </c>
      <c r="F15" s="9">
        <v>35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96</v>
      </c>
      <c r="N15" s="15">
        <v>0.94</v>
      </c>
    </row>
    <row r="16" spans="1:14" s="11" customFormat="1" x14ac:dyDescent="0.25">
      <c r="A16" s="9" t="str">
        <f>'1'!A16</f>
        <v xml:space="preserve">COSTOS EMPRESARIALES </v>
      </c>
      <c r="B16" s="9" t="s">
        <v>49</v>
      </c>
      <c r="C16" s="9" t="str">
        <f>'1'!C16</f>
        <v>307 B</v>
      </c>
      <c r="D16" s="9" t="str">
        <f>'1'!D16</f>
        <v>IGEM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0.82</v>
      </c>
    </row>
    <row r="17" spans="1:14" s="11" customFormat="1" x14ac:dyDescent="0.25">
      <c r="A17" s="9" t="str">
        <f>'1'!A18</f>
        <v>MERCADOTECNIA</v>
      </c>
      <c r="B17" s="9" t="s">
        <v>52</v>
      </c>
      <c r="C17" s="9" t="str">
        <f>'1'!C18</f>
        <v>507 A</v>
      </c>
      <c r="D17" s="9" t="str">
        <f>'1'!D18</f>
        <v>IGEM</v>
      </c>
      <c r="E17" s="9">
        <v>21</v>
      </c>
      <c r="F17" s="9">
        <v>21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0.95</v>
      </c>
    </row>
    <row r="18" spans="1:14" s="11" customFormat="1" x14ac:dyDescent="0.25">
      <c r="A18" s="9" t="s">
        <v>43</v>
      </c>
      <c r="B18" s="9" t="s">
        <v>53</v>
      </c>
      <c r="C18" s="9" t="str">
        <f>'1'!C19</f>
        <v>507A</v>
      </c>
      <c r="D18" s="9" t="str">
        <f>'1'!D19</f>
        <v>IGEM</v>
      </c>
      <c r="E18" s="9">
        <v>21</v>
      </c>
      <c r="F18" s="9">
        <v>21</v>
      </c>
      <c r="G18" s="9"/>
      <c r="H18" s="10"/>
      <c r="I18" s="9">
        <f t="shared" ref="I18" si="2">(E18-SUM(F18:G18))-K18</f>
        <v>0</v>
      </c>
      <c r="J18" s="10"/>
      <c r="K18" s="9">
        <v>0</v>
      </c>
      <c r="L18" s="10">
        <f t="shared" ref="L18" si="3">K18/E18</f>
        <v>0</v>
      </c>
      <c r="M18" s="9">
        <v>100</v>
      </c>
      <c r="N18" s="15">
        <v>1</v>
      </c>
    </row>
    <row r="19" spans="1:14" s="11" customFormat="1" x14ac:dyDescent="0.25">
      <c r="A19" s="9" t="str">
        <f>'1'!A19</f>
        <v>TALLER DE INVESTIGACION I</v>
      </c>
      <c r="B19" s="9" t="s">
        <v>45</v>
      </c>
      <c r="C19" s="9" t="str">
        <f>'1'!C19</f>
        <v>507A</v>
      </c>
      <c r="D19" s="9" t="str">
        <f>'1'!D19</f>
        <v>IGEM</v>
      </c>
      <c r="E19" s="9">
        <v>27</v>
      </c>
      <c r="F19" s="9">
        <v>27</v>
      </c>
      <c r="G19" s="9"/>
      <c r="H19" s="10"/>
      <c r="I19" s="9">
        <f>(E19-SUM(F19:G19))-K19</f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149</v>
      </c>
      <c r="F28" s="17">
        <f>SUM(F14:F27)</f>
        <v>148</v>
      </c>
      <c r="G28" s="17">
        <f>SUM(G14:G27)</f>
        <v>0</v>
      </c>
      <c r="H28" s="18">
        <f>SUM(F28:G28)/E28</f>
        <v>0.99328859060402686</v>
      </c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95.833333333333329</v>
      </c>
      <c r="N28" s="19">
        <f>AVERAGE(N14:N27)</f>
        <v>0.90166666666666673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1"/>
  <sheetViews>
    <sheetView topLeftCell="A12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FUNDAMENTOS DE GESTION EMPRESARIAL</v>
      </c>
      <c r="B14" s="9" t="s">
        <v>18</v>
      </c>
      <c r="C14" s="9" t="str">
        <f>'1'!C14</f>
        <v>107A</v>
      </c>
      <c r="D14" s="9" t="str">
        <f>'1'!D14</f>
        <v>IGEM</v>
      </c>
      <c r="E14" s="9">
        <v>27</v>
      </c>
      <c r="F14" s="9">
        <v>27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93</v>
      </c>
      <c r="N14" s="15">
        <v>0.74</v>
      </c>
    </row>
    <row r="15" spans="1:14" s="11" customFormat="1" x14ac:dyDescent="0.25">
      <c r="A15" s="9" t="str">
        <f>'1'!A16</f>
        <v xml:space="preserve">COSTOS EMPRESARIALES </v>
      </c>
      <c r="B15" s="9" t="s">
        <v>18</v>
      </c>
      <c r="C15" s="9" t="s">
        <v>40</v>
      </c>
      <c r="D15" s="9" t="str">
        <f>'1'!D16</f>
        <v>IGEM</v>
      </c>
      <c r="E15" s="9">
        <v>36</v>
      </c>
      <c r="F15" s="9">
        <v>36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77</v>
      </c>
      <c r="N15" s="15">
        <v>0.33</v>
      </c>
    </row>
    <row r="16" spans="1:14" s="11" customFormat="1" x14ac:dyDescent="0.25">
      <c r="A16" s="9" t="s">
        <v>41</v>
      </c>
      <c r="B16" s="9" t="s">
        <v>18</v>
      </c>
      <c r="C16" s="9" t="s">
        <v>42</v>
      </c>
      <c r="D16" s="9" t="str">
        <f>'1'!D19</f>
        <v>IGEM</v>
      </c>
      <c r="E16" s="9">
        <v>17</v>
      </c>
      <c r="F16" s="9">
        <v>17</v>
      </c>
      <c r="G16" s="9"/>
      <c r="H16" s="10"/>
      <c r="I16" s="9">
        <f t="shared" ref="I16:I17" si="2">(E16-SUM(F16:G16))-K16</f>
        <v>0</v>
      </c>
      <c r="J16" s="10"/>
      <c r="K16" s="9">
        <v>0</v>
      </c>
      <c r="L16" s="10">
        <v>0</v>
      </c>
      <c r="M16" s="9">
        <v>80</v>
      </c>
      <c r="N16" s="15">
        <v>0.35</v>
      </c>
    </row>
    <row r="17" spans="1:14" s="11" customFormat="1" x14ac:dyDescent="0.25">
      <c r="A17" s="9" t="s">
        <v>43</v>
      </c>
      <c r="B17" s="9" t="s">
        <v>18</v>
      </c>
      <c r="C17" s="9" t="s">
        <v>44</v>
      </c>
      <c r="D17" s="9" t="s">
        <v>33</v>
      </c>
      <c r="E17" s="9">
        <v>21</v>
      </c>
      <c r="F17" s="9">
        <v>21</v>
      </c>
      <c r="G17" s="9"/>
      <c r="H17" s="10"/>
      <c r="I17" s="9">
        <f t="shared" si="2"/>
        <v>0</v>
      </c>
      <c r="J17" s="10"/>
      <c r="K17" s="9">
        <v>0</v>
      </c>
      <c r="L17" s="10">
        <v>0</v>
      </c>
      <c r="M17" s="9">
        <v>97</v>
      </c>
      <c r="N17" s="15">
        <v>0.67</v>
      </c>
    </row>
    <row r="18" spans="1:14" s="11" customFormat="1" x14ac:dyDescent="0.25">
      <c r="A18" s="9" t="s">
        <v>54</v>
      </c>
      <c r="B18" s="9" t="s">
        <v>18</v>
      </c>
      <c r="C18" s="9" t="s">
        <v>44</v>
      </c>
      <c r="D18" s="9" t="s">
        <v>33</v>
      </c>
      <c r="E18" s="9">
        <v>27</v>
      </c>
      <c r="F18" s="9">
        <v>26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96</v>
      </c>
      <c r="N18" s="15">
        <v>0.96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" thickBot="1" x14ac:dyDescent="0.3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128</v>
      </c>
      <c r="F22" s="17">
        <f>SUM(F14:F21)</f>
        <v>127</v>
      </c>
      <c r="G22" s="17">
        <f>SUM(G14:G21)</f>
        <v>0</v>
      </c>
      <c r="H22" s="18">
        <f>SUM(F22:G22)/E22</f>
        <v>0.9921875</v>
      </c>
      <c r="I22" s="17">
        <f t="shared" ref="I22" si="3">(E22-SUM(F22:G22))-K22</f>
        <v>1</v>
      </c>
      <c r="J22" s="18">
        <f t="shared" ref="J22" si="4">I22/E22</f>
        <v>7.8125E-3</v>
      </c>
      <c r="K22" s="17">
        <f>SUM(K14:K21)</f>
        <v>0</v>
      </c>
      <c r="L22" s="18">
        <f t="shared" ref="L22" si="5">K22/E22</f>
        <v>0</v>
      </c>
      <c r="M22" s="17">
        <f>AVERAGE(M14:M21)</f>
        <v>88.6</v>
      </c>
      <c r="N22" s="19">
        <f>AVERAGE(N14:N21)</f>
        <v>0.61</v>
      </c>
    </row>
    <row r="24" spans="1:14" ht="120" customHeight="1" x14ac:dyDescent="0.25">
      <c r="A24" s="33" t="s">
        <v>26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6" spans="1:14" x14ac:dyDescent="0.25">
      <c r="A26" s="12"/>
    </row>
    <row r="27" spans="1:14" ht="13" x14ac:dyDescent="0.3">
      <c r="B27" s="40" t="s">
        <v>27</v>
      </c>
      <c r="C27" s="40"/>
      <c r="D27" s="40"/>
      <c r="G27" s="25" t="s">
        <v>28</v>
      </c>
      <c r="H27" s="25"/>
      <c r="I27" s="25"/>
      <c r="J27" s="25"/>
    </row>
    <row r="28" spans="1:14" ht="62.25" customHeight="1" x14ac:dyDescent="0.25">
      <c r="B28" s="41"/>
      <c r="C28" s="41"/>
      <c r="D28" s="41"/>
      <c r="G28" s="37"/>
      <c r="H28" s="37"/>
      <c r="I28" s="37"/>
      <c r="J28" s="37"/>
    </row>
    <row r="29" spans="1:14" hidden="1" x14ac:dyDescent="0.25">
      <c r="A29" s="42" t="e">
        <v>#REF!</v>
      </c>
      <c r="B29" s="42"/>
      <c r="C29" s="6"/>
      <c r="E29" s="42"/>
      <c r="F29" s="42"/>
      <c r="G29" s="42"/>
      <c r="H29" s="42"/>
    </row>
    <row r="30" spans="1:14" hidden="1" x14ac:dyDescent="0.25"/>
    <row r="31" spans="1:14" ht="45" customHeight="1" x14ac:dyDescent="0.25">
      <c r="B31" s="43" t="str">
        <f>B10</f>
        <v>DADE. ASAHI NEGRETE ANOTA</v>
      </c>
      <c r="C31" s="43"/>
      <c r="D31" s="43"/>
      <c r="E31" s="13"/>
      <c r="F31" s="13"/>
      <c r="G31" s="43"/>
      <c r="H31" s="43"/>
      <c r="I31" s="43"/>
      <c r="J31" s="43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2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FUNDAMENTOS DE GESTION EMPRESARIAL</v>
      </c>
      <c r="B14" s="9" t="s">
        <v>18</v>
      </c>
      <c r="C14" s="9" t="str">
        <f>'1'!C14</f>
        <v>107A</v>
      </c>
      <c r="D14" s="9" t="str">
        <f>'1'!D14</f>
        <v>IGEM</v>
      </c>
      <c r="E14" s="9">
        <v>27</v>
      </c>
      <c r="F14" s="9">
        <v>26</v>
      </c>
      <c r="G14" s="9">
        <v>1</v>
      </c>
      <c r="H14" s="10">
        <v>1</v>
      </c>
      <c r="I14" s="9">
        <f t="shared" ref="I14" si="0">(E14-SUM(F14:G14))-K14</f>
        <v>0</v>
      </c>
      <c r="J14" s="10">
        <v>0</v>
      </c>
      <c r="K14" s="9">
        <v>0</v>
      </c>
      <c r="L14" s="10">
        <f t="shared" ref="L14" si="1">K14/E14</f>
        <v>0</v>
      </c>
      <c r="M14" s="9">
        <v>95</v>
      </c>
      <c r="N14" s="15">
        <v>0.6</v>
      </c>
    </row>
    <row r="15" spans="1:14" s="11" customFormat="1" x14ac:dyDescent="0.25">
      <c r="A15" s="9" t="str">
        <f>'1'!A16</f>
        <v xml:space="preserve">COSTOS EMPRESARIALES </v>
      </c>
      <c r="B15" s="9" t="s">
        <v>18</v>
      </c>
      <c r="C15" s="9" t="s">
        <v>40</v>
      </c>
      <c r="D15" s="9" t="str">
        <f>'1'!D16</f>
        <v>IGEM</v>
      </c>
      <c r="E15" s="9">
        <v>36</v>
      </c>
      <c r="F15" s="9">
        <v>34</v>
      </c>
      <c r="G15" s="9">
        <v>1</v>
      </c>
      <c r="H15" s="10">
        <v>0.97</v>
      </c>
      <c r="I15" s="9">
        <f>(E15-SUM(F15:G15))-K15</f>
        <v>1</v>
      </c>
      <c r="J15" s="10">
        <v>0.03</v>
      </c>
      <c r="K15" s="9">
        <v>0</v>
      </c>
      <c r="L15" s="10">
        <f>K15/E15</f>
        <v>0</v>
      </c>
      <c r="M15" s="9">
        <v>85</v>
      </c>
      <c r="N15" s="15">
        <v>0.57999999999999996</v>
      </c>
    </row>
    <row r="16" spans="1:14" s="11" customFormat="1" x14ac:dyDescent="0.25">
      <c r="A16" s="9" t="s">
        <v>41</v>
      </c>
      <c r="B16" s="9" t="s">
        <v>18</v>
      </c>
      <c r="C16" s="9" t="s">
        <v>42</v>
      </c>
      <c r="D16" s="9" t="str">
        <f>'1'!D19</f>
        <v>IGEM</v>
      </c>
      <c r="E16" s="9">
        <v>17</v>
      </c>
      <c r="F16" s="9">
        <v>15</v>
      </c>
      <c r="G16" s="9">
        <v>2</v>
      </c>
      <c r="H16" s="10">
        <v>1</v>
      </c>
      <c r="I16" s="9">
        <f t="shared" ref="I16:I17" si="2">(E16-SUM(F16:G16))-K16</f>
        <v>0</v>
      </c>
      <c r="J16" s="10">
        <v>0</v>
      </c>
      <c r="K16" s="9">
        <v>0</v>
      </c>
      <c r="L16" s="10">
        <v>0</v>
      </c>
      <c r="M16" s="9">
        <v>90</v>
      </c>
      <c r="N16" s="15">
        <v>0.7</v>
      </c>
    </row>
    <row r="17" spans="1:14" s="11" customFormat="1" x14ac:dyDescent="0.25">
      <c r="A17" s="9" t="s">
        <v>43</v>
      </c>
      <c r="B17" s="9" t="s">
        <v>18</v>
      </c>
      <c r="C17" s="9" t="s">
        <v>44</v>
      </c>
      <c r="D17" s="9" t="s">
        <v>33</v>
      </c>
      <c r="E17" s="9">
        <v>21</v>
      </c>
      <c r="F17" s="9">
        <v>21</v>
      </c>
      <c r="G17" s="9">
        <v>0</v>
      </c>
      <c r="H17" s="10">
        <v>1</v>
      </c>
      <c r="I17" s="9">
        <f t="shared" si="2"/>
        <v>0</v>
      </c>
      <c r="J17" s="10">
        <v>0</v>
      </c>
      <c r="K17" s="9">
        <v>0</v>
      </c>
      <c r="L17" s="10">
        <v>0</v>
      </c>
      <c r="M17" s="9">
        <v>97</v>
      </c>
      <c r="N17" s="15">
        <v>0.67</v>
      </c>
    </row>
    <row r="18" spans="1:14" s="11" customFormat="1" x14ac:dyDescent="0.25">
      <c r="A18" s="9" t="s">
        <v>54</v>
      </c>
      <c r="B18" s="9" t="s">
        <v>18</v>
      </c>
      <c r="C18" s="9" t="s">
        <v>44</v>
      </c>
      <c r="D18" s="9" t="s">
        <v>33</v>
      </c>
      <c r="E18" s="9">
        <v>27</v>
      </c>
      <c r="F18" s="9">
        <v>26</v>
      </c>
      <c r="G18" s="9">
        <v>0</v>
      </c>
      <c r="H18" s="10">
        <v>0.96</v>
      </c>
      <c r="I18" s="9">
        <v>1</v>
      </c>
      <c r="J18" s="10">
        <v>0.04</v>
      </c>
      <c r="K18" s="9">
        <v>0</v>
      </c>
      <c r="L18" s="10">
        <v>0</v>
      </c>
      <c r="M18" s="9">
        <v>99</v>
      </c>
      <c r="N18" s="15">
        <v>0.96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122</v>
      </c>
      <c r="G28" s="17">
        <f>SUM(G14:G27)</f>
        <v>4</v>
      </c>
      <c r="H28" s="18">
        <f>SUM(F28:G28)/E28</f>
        <v>0.984375</v>
      </c>
      <c r="I28" s="17">
        <f t="shared" ref="I14:I28" si="3">(E28-SUM(F28:G28))-K28</f>
        <v>2</v>
      </c>
      <c r="J28" s="18">
        <f t="shared" ref="J14:J28" si="4">I28/E28</f>
        <v>1.5625E-2</v>
      </c>
      <c r="K28" s="17">
        <f>SUM(K14:K27)</f>
        <v>0</v>
      </c>
      <c r="L28" s="18">
        <f t="shared" ref="L14:L28" si="5">K28/E28</f>
        <v>0</v>
      </c>
      <c r="M28" s="17">
        <f>AVERAGE(M14:M27)</f>
        <v>93.2</v>
      </c>
      <c r="N28" s="19">
        <f>AVERAGE(N14:N27)</f>
        <v>0.70199999999999996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2024-01-09T05:04:31Z</dcterms:modified>
  <cp:category/>
  <cp:contentStatus/>
</cp:coreProperties>
</file>