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em Sep-Dic 2023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'1'!$A$1:$N$39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0" l="1"/>
  <c r="L18" i="10" l="1"/>
  <c r="L17" i="10"/>
  <c r="L19" i="10" l="1"/>
  <c r="I19" i="10"/>
  <c r="L16" i="10"/>
  <c r="L15" i="10"/>
  <c r="I15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L24" i="22"/>
  <c r="H24" i="22"/>
  <c r="H23" i="22"/>
  <c r="L20" i="22"/>
  <c r="I19" i="22"/>
  <c r="J19" i="22" s="1"/>
  <c r="H19" i="22"/>
  <c r="L15" i="22"/>
  <c r="I15" i="22"/>
  <c r="J15" i="22" s="1"/>
  <c r="H15" i="22"/>
  <c r="B39" i="10"/>
  <c r="N30" i="10"/>
  <c r="M30" i="10"/>
  <c r="K30" i="10"/>
  <c r="G30" i="10"/>
  <c r="F30" i="10"/>
  <c r="E30" i="10"/>
  <c r="H16" i="22" l="1"/>
  <c r="H21" i="22"/>
  <c r="I25" i="22"/>
  <c r="J25" i="22" s="1"/>
  <c r="I20" i="22"/>
  <c r="J20" i="22" s="1"/>
  <c r="I23" i="22"/>
  <c r="J23" i="22" s="1"/>
  <c r="L25" i="22"/>
  <c r="L21" i="22"/>
  <c r="H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0" i="10"/>
  <c r="L30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<sst xmlns="http://schemas.openxmlformats.org/spreadsheetml/2006/main" count="160" uniqueCount="50">
  <si>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</si>
  <si>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</si>
  <si>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</si>
  <si>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</si>
  <si>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</si>
  <si>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</si>
  <si>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</si>
  <si>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</si>
  <si>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</si>
  <si>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</si>
  <si>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</si>
  <si>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</si>
  <si>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</si>
  <si>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</si>
  <si>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</si>
  <si>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</si>
  <si>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</si>
  <si>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</si>
  <si>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</si>
  <si>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</si>
  <si>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</si>
  <si>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</si>
  <si>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</si>
  <si>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</si>
  <si>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</si>
  <si>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</si>
  <si>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</si>
  <si>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</si>
  <si>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</si>
  <si>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</si>
  <si>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</si>
  <si>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</si>
  <si>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S/E</t>
  </si>
  <si>
    <t>IEME</t>
  </si>
  <si>
    <t>ELECTROMECÁNICA</t>
  </si>
  <si>
    <t>ROBERTO VALENCIA BENITEZ</t>
  </si>
  <si>
    <t>ESTEBAN DOMÍNGUEZ FISCAL</t>
  </si>
  <si>
    <t>Septiembre 2023 - Enero 2024</t>
  </si>
  <si>
    <t>MICROCONTROLADORES</t>
  </si>
  <si>
    <t>SISTEMAS HIDRÁULICOS Y NEUMÁTICOS DE POTENCIA</t>
  </si>
  <si>
    <t>ANALISIS DE CIRCUITOS ELECTRICOS DE CA</t>
  </si>
  <si>
    <t>SENSORES, PROCESADORES Y DISPOSITIVOS REGULADOS</t>
  </si>
  <si>
    <t>SISTEMAS ELECTRONICOS PARA INFORMATICA</t>
  </si>
  <si>
    <t>702A</t>
  </si>
  <si>
    <t>702B</t>
  </si>
  <si>
    <t>502A</t>
  </si>
  <si>
    <t>ARRAS</t>
  </si>
  <si>
    <t>310A</t>
  </si>
  <si>
    <t>IINF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</si>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</sst>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9"/>
  <sheetViews>
    <sheetView tabSelected="1" topLeftCell="A10" zoomScale="120" zoomScaleNormal="12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1</v>
      </c>
      <c r="C8" s="30"/>
      <c r="D8" s="14" t="s">
        <v>4</v>
      </c>
      <c r="E8" s="5">
        <v>5</v>
      </c>
      <c r="G8" s="4" t="s">
        <v>5</v>
      </c>
      <c r="H8" s="5">
        <v>5</v>
      </c>
      <c r="I8" s="36" t="s">
        <v>6</v>
      </c>
      <c r="J8" s="36"/>
      <c r="K8" s="36"/>
      <c r="L8" s="30" t="s">
        <v>37</v>
      </c>
      <c r="M8" s="30"/>
      <c r="N8" s="30"/>
    </row>
    <row r="10" spans="1:14" x14ac:dyDescent="0.2">
      <c r="A10" s="4" t="s">
        <v>7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 t="s">
        <v>20</v>
      </c>
      <c r="C14" s="9" t="s">
        <v>43</v>
      </c>
      <c r="D14" s="9" t="s">
        <v>33</v>
      </c>
      <c r="E14" s="9">
        <v>11</v>
      </c>
      <c r="F14" s="9">
        <v>6</v>
      </c>
      <c r="G14" s="9"/>
      <c r="H14" s="10"/>
      <c r="I14" s="9">
        <v>5</v>
      </c>
      <c r="J14" s="10"/>
      <c r="K14" s="9">
        <v>0</v>
      </c>
      <c r="L14" s="10">
        <f t="shared" ref="L14:L19" si="0">K14/E14</f>
        <v>0</v>
      </c>
      <c r="M14" s="9">
        <v>73</v>
      </c>
      <c r="N14" s="15">
        <v>0.45</v>
      </c>
    </row>
    <row r="15" spans="1:14" s="11" customFormat="1" ht="25.5" x14ac:dyDescent="0.2">
      <c r="A15" s="8" t="s">
        <v>39</v>
      </c>
      <c r="B15" s="9" t="s">
        <v>20</v>
      </c>
      <c r="C15" s="9" t="s">
        <v>44</v>
      </c>
      <c r="D15" s="9" t="s">
        <v>33</v>
      </c>
      <c r="E15" s="9">
        <v>13</v>
      </c>
      <c r="F15" s="9">
        <v>0</v>
      </c>
      <c r="G15" s="9"/>
      <c r="H15" s="10"/>
      <c r="I15" s="9">
        <f t="shared" ref="I15:I19" si="1">(E15-SUM(F15:G15))-K15</f>
        <v>13</v>
      </c>
      <c r="J15" s="10"/>
      <c r="K15" s="9">
        <v>0</v>
      </c>
      <c r="L15" s="10">
        <f t="shared" si="0"/>
        <v>0</v>
      </c>
      <c r="M15" s="9">
        <v>48</v>
      </c>
      <c r="N15" s="15">
        <v>0.53839999999999999</v>
      </c>
    </row>
    <row r="16" spans="1:14" s="11" customFormat="1" ht="25.5" x14ac:dyDescent="0.2">
      <c r="A16" s="8" t="s">
        <v>40</v>
      </c>
      <c r="B16" s="9" t="s">
        <v>32</v>
      </c>
      <c r="C16" s="9" t="s">
        <v>45</v>
      </c>
      <c r="D16" s="9" t="s">
        <v>33</v>
      </c>
      <c r="E16" s="9">
        <v>32</v>
      </c>
      <c r="F16" s="9"/>
      <c r="G16" s="9"/>
      <c r="H16" s="10"/>
      <c r="I16" s="9"/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.5" x14ac:dyDescent="0.2">
      <c r="A17" s="8" t="s">
        <v>41</v>
      </c>
      <c r="B17" s="9" t="s">
        <v>20</v>
      </c>
      <c r="C17" s="9" t="s">
        <v>46</v>
      </c>
      <c r="D17" s="9" t="s">
        <v>33</v>
      </c>
      <c r="E17" s="9">
        <v>13</v>
      </c>
      <c r="F17" s="9">
        <v>0</v>
      </c>
      <c r="G17" s="9"/>
      <c r="H17" s="10"/>
      <c r="I17" s="9">
        <v>13</v>
      </c>
      <c r="J17" s="10"/>
      <c r="K17" s="9">
        <v>0</v>
      </c>
      <c r="L17" s="10">
        <f t="shared" ref="L17:L18" si="2">K17/E17</f>
        <v>0</v>
      </c>
      <c r="M17" s="9">
        <v>36.67</v>
      </c>
      <c r="N17" s="15">
        <v>0.30759999999999998</v>
      </c>
    </row>
    <row r="18" spans="1:14" s="11" customFormat="1" ht="25.5" x14ac:dyDescent="0.2">
      <c r="A18" s="8" t="s">
        <v>41</v>
      </c>
      <c r="B18" s="9" t="s">
        <v>29</v>
      </c>
      <c r="C18" s="9" t="s">
        <v>46</v>
      </c>
      <c r="D18" s="9" t="s">
        <v>33</v>
      </c>
      <c r="E18" s="9">
        <v>13</v>
      </c>
      <c r="F18" s="9">
        <v>0</v>
      </c>
      <c r="G18" s="9"/>
      <c r="H18" s="10"/>
      <c r="I18" s="9">
        <v>13</v>
      </c>
      <c r="J18" s="10"/>
      <c r="K18" s="9">
        <v>0</v>
      </c>
      <c r="L18" s="10">
        <f t="shared" si="2"/>
        <v>0</v>
      </c>
      <c r="M18" s="9">
        <v>22</v>
      </c>
      <c r="N18" s="15">
        <v>0.38</v>
      </c>
    </row>
    <row r="19" spans="1:14" s="11" customFormat="1" ht="25.5" x14ac:dyDescent="0.2">
      <c r="A19" s="8" t="s">
        <v>41</v>
      </c>
      <c r="B19" s="9" t="s">
        <v>49</v>
      </c>
      <c r="C19" s="9" t="s">
        <v>46</v>
      </c>
      <c r="D19" s="9" t="s">
        <v>33</v>
      </c>
      <c r="E19" s="9">
        <v>13</v>
      </c>
      <c r="F19" s="9">
        <v>0</v>
      </c>
      <c r="G19" s="9"/>
      <c r="H19" s="10"/>
      <c r="I19" s="9">
        <f t="shared" si="1"/>
        <v>13</v>
      </c>
      <c r="J19" s="10"/>
      <c r="K19" s="9">
        <v>0</v>
      </c>
      <c r="L19" s="10">
        <f t="shared" si="0"/>
        <v>0</v>
      </c>
      <c r="M19" s="9">
        <v>51</v>
      </c>
      <c r="N19" s="15">
        <v>0.38</v>
      </c>
    </row>
    <row r="20" spans="1:14" s="11" customFormat="1" ht="25.5" x14ac:dyDescent="0.2">
      <c r="A20" s="8" t="s">
        <v>42</v>
      </c>
      <c r="B20" s="9" t="s">
        <v>32</v>
      </c>
      <c r="C20" s="9" t="s">
        <v>47</v>
      </c>
      <c r="D20" s="9" t="s">
        <v>48</v>
      </c>
      <c r="E20" s="9">
        <v>25</v>
      </c>
      <c r="F20" s="9"/>
      <c r="G20" s="9"/>
      <c r="H20" s="21"/>
      <c r="I20" s="22"/>
      <c r="J20" s="21"/>
      <c r="K20" s="9">
        <v>0</v>
      </c>
      <c r="L20" s="10">
        <f t="shared" ref="L20" si="3">K20/E20</f>
        <v>0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s="11" customFormat="1" ht="16.5" customHeight="1" x14ac:dyDescent="0.2">
      <c r="A29" s="8"/>
      <c r="B29" s="9"/>
      <c r="C29" s="9"/>
      <c r="D29" s="9"/>
      <c r="E29" s="9"/>
      <c r="F29" s="9"/>
      <c r="G29" s="9"/>
      <c r="H29" s="21"/>
      <c r="I29" s="22"/>
      <c r="J29" s="21"/>
      <c r="K29" s="22"/>
      <c r="L29" s="21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120</v>
      </c>
      <c r="F30" s="17">
        <f>SUM(F14:F29)</f>
        <v>6</v>
      </c>
      <c r="G30" s="17">
        <f>SUM(G14:G29)</f>
        <v>0</v>
      </c>
      <c r="H30" s="18"/>
      <c r="I30" s="17">
        <f t="shared" ref="I30" si="4">(E30-SUM(F30:G30))-K30</f>
        <v>114</v>
      </c>
      <c r="J30" s="18"/>
      <c r="K30" s="17">
        <f>SUM(K14:K29)</f>
        <v>0</v>
      </c>
      <c r="L30" s="18">
        <f t="shared" ref="L30" si="5">K30/E30</f>
        <v>0</v>
      </c>
      <c r="M30" s="17">
        <f>AVERAGE(M14:M29)</f>
        <v>46.134</v>
      </c>
      <c r="N30" s="19">
        <f>AVERAGE(N14:N29)</f>
        <v>0.4111999999999999</v>
      </c>
    </row>
    <row r="32" spans="1:14" ht="120" customHeight="1" x14ac:dyDescent="0.2">
      <c r="A32" s="33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x14ac:dyDescent="0.2">
      <c r="B35" s="27" t="s">
        <v>26</v>
      </c>
      <c r="C35" s="27"/>
      <c r="D35" s="27"/>
      <c r="G35" s="28" t="s">
        <v>27</v>
      </c>
      <c r="H35" s="28"/>
      <c r="I35" s="28"/>
      <c r="J35" s="28"/>
    </row>
    <row r="36" spans="1:10" ht="62.25" customHeight="1" x14ac:dyDescent="0.2">
      <c r="B36" s="29"/>
      <c r="C36" s="29"/>
      <c r="D36" s="29"/>
      <c r="G36" s="30"/>
      <c r="H36" s="30"/>
      <c r="I36" s="30"/>
      <c r="J36" s="30"/>
    </row>
    <row r="37" spans="1:10" hidden="1" x14ac:dyDescent="0.2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"/>
    <row r="39" spans="1:10" ht="45" customHeight="1" x14ac:dyDescent="0.2">
      <c r="B39" s="24" t="str">
        <f>B10</f>
        <v>ROBERTO VALENCIA BENITEZ</v>
      </c>
      <c r="C39" s="24"/>
      <c r="D39" s="24"/>
      <c r="E39" s="13"/>
      <c r="F39" s="13"/>
      <c r="G39" s="24" t="s">
        <v>36</v>
      </c>
      <c r="H39" s="24"/>
      <c r="I39" s="24"/>
      <c r="J39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2:N3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5:D35"/>
    <mergeCell ref="G35:J35"/>
    <mergeCell ref="B36:D36"/>
    <mergeCell ref="G36:J36"/>
    <mergeCell ref="A37:B37"/>
    <mergeCell ref="E37:H37"/>
    <mergeCell ref="B39:D39"/>
    <mergeCell ref="G39:J39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Septiembre 2023 - Enero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MICROCONTROLADORES</v>
      </c>
      <c r="B14" s="9" t="s">
        <v>29</v>
      </c>
      <c r="C14" s="9" t="str">
        <f>'1'!C14</f>
        <v>702A</v>
      </c>
      <c r="D14" s="9" t="str">
        <f>'1'!D14</f>
        <v>IEME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ANALISIS DE CIRCUITOS ELECTRICOS DE CA</v>
      </c>
      <c r="B16" s="9"/>
      <c r="C16" s="9" t="str">
        <f>'1'!C16</f>
        <v>502A</v>
      </c>
      <c r="D16" s="9" t="str">
        <f>'1'!D16</f>
        <v>IEME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SENSORES, PROCESADORES Y DISPOSITIVOS REGULADOS</v>
      </c>
      <c r="B17" s="9"/>
      <c r="C17" s="9" t="str">
        <f>'1'!C19</f>
        <v>ARRAS</v>
      </c>
      <c r="D17" s="9" t="str">
        <f>'1'!D19</f>
        <v>IEME</v>
      </c>
      <c r="E17" s="9">
        <f>'1'!E19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SISTEMAS ELECTRONICOS PARA INFORMATICA</v>
      </c>
      <c r="B18" s="9"/>
      <c r="C18" s="9" t="str">
        <f>'1'!C20</f>
        <v>310A</v>
      </c>
      <c r="D18" s="9" t="str">
        <f>'1'!D20</f>
        <v>IINF</v>
      </c>
      <c r="E18" s="9">
        <f>'1'!E20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Septiembre 2023 - Enero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MICROCONTROLADORES</v>
      </c>
      <c r="B14" s="9"/>
      <c r="C14" s="9" t="str">
        <f>'1'!C14</f>
        <v>702A</v>
      </c>
      <c r="D14" s="9" t="str">
        <f>'1'!D14</f>
        <v>IEME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ANALISIS DE CIRCUITOS ELECTRICOS DE CA</v>
      </c>
      <c r="B16" s="9"/>
      <c r="C16" s="9" t="str">
        <f>'1'!C16</f>
        <v>502A</v>
      </c>
      <c r="D16" s="9" t="str">
        <f>'1'!D16</f>
        <v>IEME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SENSORES, PROCESADORES Y DISPOSITIVOS REGULADOS</v>
      </c>
      <c r="B17" s="9"/>
      <c r="C17" s="9" t="str">
        <f>'1'!C19</f>
        <v>ARRAS</v>
      </c>
      <c r="D17" s="9" t="str">
        <f>'1'!D19</f>
        <v>IEME</v>
      </c>
      <c r="E17" s="9">
        <f>'1'!E19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SISTEMAS ELECTRONICOS PARA INFORMATICA</v>
      </c>
      <c r="B18" s="9"/>
      <c r="C18" s="9" t="str">
        <f>'1'!C20</f>
        <v>310A</v>
      </c>
      <c r="D18" s="9" t="str">
        <f>'1'!D20</f>
        <v>IINF</v>
      </c>
      <c r="E18" s="9">
        <f>'1'!E20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Septiembre 2023 - Enero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MICROCONTROLADORES</v>
      </c>
      <c r="B14" s="9"/>
      <c r="C14" s="9" t="str">
        <f>'1'!C14</f>
        <v>702A</v>
      </c>
      <c r="D14" s="9" t="str">
        <f>'1'!D14</f>
        <v>IEME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ANALISIS DE CIRCUITOS ELECTRICOS DE CA</v>
      </c>
      <c r="B16" s="9"/>
      <c r="C16" s="9" t="str">
        <f>'1'!C16</f>
        <v>502A</v>
      </c>
      <c r="D16" s="9" t="str">
        <f>'1'!D16</f>
        <v>IEME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SENSORES, PROCESADORES Y DISPOSITIVOS REGULADOS</v>
      </c>
      <c r="B17" s="9"/>
      <c r="C17" s="9" t="str">
        <f>'1'!C19</f>
        <v>ARRAS</v>
      </c>
      <c r="D17" s="9" t="str">
        <f>'1'!D19</f>
        <v>IEME</v>
      </c>
      <c r="E17" s="9">
        <f>'1'!E19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SISTEMAS ELECTRONICOS PARA INFORMATICA</v>
      </c>
      <c r="B18" s="9"/>
      <c r="C18" s="9" t="str">
        <f>'1'!C20</f>
        <v>310A</v>
      </c>
      <c r="D18" s="9" t="str">
        <f>'1'!D20</f>
        <v>IINF</v>
      </c>
      <c r="E18" s="9">
        <f>'1'!E20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2023-10-09T03:25:39Z</dcterms:modified>
  <cp:category/>
  <cp:contentStatus/>
</cp:coreProperties>
</file>