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em Sep-Dic 2023\"/>
    </mc:Choice>
  </mc:AlternateContent>
  <bookViews>
    <workbookView xWindow="-120" yWindow="-120" windowWidth="24240" windowHeight="13140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0" l="1"/>
  <c r="I16" i="10"/>
  <c r="L19" i="10"/>
  <c r="L18" i="10"/>
  <c r="L17" i="10"/>
  <c r="L15" i="10"/>
  <c r="I15" i="10"/>
  <c r="L14" i="10"/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7" i="10"/>
  <c r="N28" i="10"/>
  <c r="M28" i="10"/>
  <c r="K28" i="10"/>
  <c r="G28" i="10"/>
  <c r="F28" i="10"/>
  <c r="E28" i="10"/>
  <c r="H19" i="22" l="1"/>
  <c r="H24" i="22"/>
  <c r="H23" i="22"/>
  <c r="L20" i="22"/>
  <c r="L27" i="22"/>
  <c r="I19" i="22"/>
  <c r="J19" i="22" s="1"/>
  <c r="L24" i="22"/>
  <c r="H16" i="22"/>
  <c r="H21" i="22"/>
  <c r="I25" i="22"/>
  <c r="J25" i="22" s="1"/>
  <c r="I20" i="22"/>
  <c r="J20" i="22" s="1"/>
  <c r="I23" i="22"/>
  <c r="J23" i="22" s="1"/>
  <c r="L25" i="22"/>
  <c r="L21" i="22"/>
  <c r="H27" i="22"/>
  <c r="H17" i="22"/>
  <c r="I17" i="22"/>
  <c r="J17" i="22" s="1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tc={5A1D2610-4DDB-4681-8198-56E722B00E0E}</author>
  </authors>
  <commentList>
    <comment ref="J1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<sst xmlns="http://schemas.openxmlformats.org/spreadsheetml/2006/main" count="151" uniqueCount="49">
  <si>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</si>
  <si>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</si>
  <si>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</si>
  <si>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</si>
  <si>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</si>
  <si>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</si>
  <si>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</si>
  <si>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</si>
  <si>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</si>
  <si>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</si>
  <si>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</si>
  <si>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</si>
  <si>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</si>
  <si>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</si>
  <si>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</si>
  <si>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</si>
  <si>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</si>
  <si>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</si>
  <si>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</si>
  <si>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</si>
  <si>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</si>
  <si>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</si>
  <si>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</si>
  <si>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</si>
  <si>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</si>
  <si>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</si>
  <si>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</si>
  <si>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</si>
  <si>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</si>
  <si>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</si>
  <si>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</si>
  <si>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</si>
  <si>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S/E</t>
  </si>
  <si>
    <t>IEME</t>
  </si>
  <si>
    <t>ELECTROMECÁNICA</t>
  </si>
  <si>
    <t>ROBERTO VALENCIA BENITEZ</t>
  </si>
  <si>
    <t>ESTEBAN DOMÍNGUEZ FISCAL</t>
  </si>
  <si>
    <t>Septiembre 2023 - Enero 2024</t>
  </si>
  <si>
    <t>MICROCONTROLADORES</t>
  </si>
  <si>
    <t>SISTEMAS HIDRÁULICOS Y NEUMÁTICOS DE POTENCIA</t>
  </si>
  <si>
    <t>ANALISIS DE CIRCUITOS ELECTRICOS DE CA</t>
  </si>
  <si>
    <t>SENSORES, PROCESADORES Y DISPOSITIVOS REGULADOS</t>
  </si>
  <si>
    <t>SISTEMAS ELECTRONICOS PARA INFORMATICA</t>
  </si>
  <si>
    <t>702A</t>
  </si>
  <si>
    <t>702B</t>
  </si>
  <si>
    <t>502A</t>
  </si>
  <si>
    <t>ARRAS</t>
  </si>
  <si>
    <t>310A</t>
  </si>
  <si>
    <t>IINF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</si>
</sst>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"/>
  <sheetViews>
    <sheetView tabSelected="1" zoomScale="120" zoomScaleNormal="120" zoomScaleSheetLayoutView="100" workbookViewId="0">
      <selection activeCell="A19" sqref="A19:XFD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>
        <v>1</v>
      </c>
      <c r="C8" s="30"/>
      <c r="D8" s="14" t="s">
        <v>4</v>
      </c>
      <c r="E8" s="5">
        <v>5</v>
      </c>
      <c r="G8" s="4" t="s">
        <v>5</v>
      </c>
      <c r="H8" s="5">
        <v>5</v>
      </c>
      <c r="I8" s="36" t="s">
        <v>6</v>
      </c>
      <c r="J8" s="36"/>
      <c r="K8" s="36"/>
      <c r="L8" s="30" t="s">
        <v>37</v>
      </c>
      <c r="M8" s="30"/>
      <c r="N8" s="30"/>
    </row>
    <row r="10" spans="1:14" x14ac:dyDescent="0.2">
      <c r="A10" s="4" t="s">
        <v>7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38</v>
      </c>
      <c r="B14" s="9">
        <v>2</v>
      </c>
      <c r="C14" s="9" t="s">
        <v>43</v>
      </c>
      <c r="D14" s="9" t="s">
        <v>33</v>
      </c>
      <c r="E14" s="9">
        <v>11</v>
      </c>
      <c r="F14" s="9">
        <v>11</v>
      </c>
      <c r="G14" s="9"/>
      <c r="H14" s="10"/>
      <c r="I14" s="9">
        <v>0</v>
      </c>
      <c r="J14" s="10"/>
      <c r="K14" s="9">
        <v>0</v>
      </c>
      <c r="L14" s="10">
        <f t="shared" ref="L14" si="0">K14/E14</f>
        <v>0</v>
      </c>
      <c r="M14" s="9">
        <v>85</v>
      </c>
      <c r="N14" s="15">
        <v>1</v>
      </c>
    </row>
    <row r="15" spans="1:14" s="11" customFormat="1" ht="25.5" x14ac:dyDescent="0.2">
      <c r="A15" s="8" t="s">
        <v>39</v>
      </c>
      <c r="B15" s="9">
        <v>2</v>
      </c>
      <c r="C15" s="9" t="s">
        <v>44</v>
      </c>
      <c r="D15" s="9" t="s">
        <v>33</v>
      </c>
      <c r="E15" s="9">
        <v>13</v>
      </c>
      <c r="F15" s="9">
        <v>0</v>
      </c>
      <c r="G15" s="9"/>
      <c r="H15" s="10"/>
      <c r="I15" s="9">
        <f t="shared" ref="I15:I16" si="1">(E15-SUM(F15:G15))-K15</f>
        <v>13</v>
      </c>
      <c r="J15" s="10"/>
      <c r="K15" s="9">
        <v>0</v>
      </c>
      <c r="L15" s="10">
        <f t="shared" ref="L15:L16" si="2">K15/E15</f>
        <v>0</v>
      </c>
      <c r="M15" s="9">
        <v>46</v>
      </c>
      <c r="N15" s="15">
        <v>1</v>
      </c>
    </row>
    <row r="16" spans="1:14" s="11" customFormat="1" ht="25.5" x14ac:dyDescent="0.2">
      <c r="A16" s="8" t="s">
        <v>39</v>
      </c>
      <c r="B16" s="9">
        <v>3</v>
      </c>
      <c r="C16" s="9" t="s">
        <v>44</v>
      </c>
      <c r="D16" s="9" t="s">
        <v>33</v>
      </c>
      <c r="E16" s="9">
        <v>13</v>
      </c>
      <c r="F16" s="9">
        <v>13</v>
      </c>
      <c r="G16" s="9"/>
      <c r="H16" s="10"/>
      <c r="I16" s="9">
        <f t="shared" si="1"/>
        <v>0</v>
      </c>
      <c r="J16" s="10"/>
      <c r="K16" s="9">
        <v>0</v>
      </c>
      <c r="L16" s="10">
        <f t="shared" si="2"/>
        <v>0</v>
      </c>
      <c r="M16" s="9">
        <v>100</v>
      </c>
      <c r="N16" s="15">
        <v>1</v>
      </c>
    </row>
    <row r="17" spans="1:14" s="11" customFormat="1" ht="25.5" x14ac:dyDescent="0.2">
      <c r="A17" s="8" t="s">
        <v>40</v>
      </c>
      <c r="B17" s="9">
        <v>1</v>
      </c>
      <c r="C17" s="9" t="s">
        <v>45</v>
      </c>
      <c r="D17" s="9" t="s">
        <v>33</v>
      </c>
      <c r="E17" s="9">
        <v>32</v>
      </c>
      <c r="F17" s="9">
        <v>1</v>
      </c>
      <c r="G17" s="9"/>
      <c r="H17" s="10"/>
      <c r="I17" s="9">
        <v>31</v>
      </c>
      <c r="J17" s="10"/>
      <c r="K17" s="9">
        <v>0</v>
      </c>
      <c r="L17" s="10">
        <f t="shared" ref="L17" si="3">K17/E17</f>
        <v>0</v>
      </c>
      <c r="M17" s="9">
        <v>5</v>
      </c>
      <c r="N17" s="15">
        <v>0.03</v>
      </c>
    </row>
    <row r="18" spans="1:14" s="11" customFormat="1" ht="25.5" x14ac:dyDescent="0.2">
      <c r="A18" s="8" t="s">
        <v>41</v>
      </c>
      <c r="B18" s="9" t="s">
        <v>32</v>
      </c>
      <c r="C18" s="9" t="s">
        <v>46</v>
      </c>
      <c r="D18" s="9" t="s">
        <v>33</v>
      </c>
      <c r="E18" s="9">
        <v>13</v>
      </c>
      <c r="F18" s="9"/>
      <c r="G18" s="9"/>
      <c r="H18" s="10"/>
      <c r="I18" s="9"/>
      <c r="J18" s="10"/>
      <c r="K18" s="9">
        <v>0</v>
      </c>
      <c r="L18" s="10">
        <f t="shared" ref="L18" si="4">K18/E18</f>
        <v>0</v>
      </c>
      <c r="M18" s="9"/>
      <c r="N18" s="15"/>
    </row>
    <row r="19" spans="1:14" s="11" customFormat="1" ht="25.5" x14ac:dyDescent="0.2">
      <c r="A19" s="8" t="s">
        <v>42</v>
      </c>
      <c r="B19" s="9">
        <v>1</v>
      </c>
      <c r="C19" s="9" t="s">
        <v>47</v>
      </c>
      <c r="D19" s="9" t="s">
        <v>48</v>
      </c>
      <c r="E19" s="9">
        <v>25</v>
      </c>
      <c r="F19" s="9">
        <v>25</v>
      </c>
      <c r="G19" s="9"/>
      <c r="H19" s="10"/>
      <c r="I19" s="9">
        <v>0</v>
      </c>
      <c r="J19" s="10"/>
      <c r="K19" s="9">
        <v>0</v>
      </c>
      <c r="L19" s="10">
        <f t="shared" ref="L19" si="5">K19/E19</f>
        <v>0</v>
      </c>
      <c r="M19" s="9">
        <v>85</v>
      </c>
      <c r="N19" s="15">
        <v>1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107</v>
      </c>
      <c r="F28" s="17">
        <f>SUM(F14:F27)</f>
        <v>50</v>
      </c>
      <c r="G28" s="17">
        <f>SUM(G14:G27)</f>
        <v>0</v>
      </c>
      <c r="H28" s="18"/>
      <c r="I28" s="17">
        <f t="shared" ref="I28" si="6">(E28-SUM(F28:G28))-K28</f>
        <v>57</v>
      </c>
      <c r="J28" s="18"/>
      <c r="K28" s="17">
        <f>SUM(K14:K27)</f>
        <v>0</v>
      </c>
      <c r="L28" s="18">
        <f t="shared" ref="L28" si="7">K28/E28</f>
        <v>0</v>
      </c>
      <c r="M28" s="17">
        <f>AVERAGE(M14:M27)</f>
        <v>64.2</v>
      </c>
      <c r="N28" s="19">
        <f>AVERAGE(N14:N27)</f>
        <v>0.80599999999999983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 t="s">
        <v>36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6" t="s">
        <v>6</v>
      </c>
      <c r="J8" s="36"/>
      <c r="K8" s="36"/>
      <c r="L8" s="30" t="str">
        <f>'1'!L8</f>
        <v>Septiembre 2023 - Enero 2024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e">
        <f>'1'!#REF!</f>
        <v>#REF!</v>
      </c>
      <c r="B14" s="9" t="s">
        <v>29</v>
      </c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>
        <v>0</v>
      </c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ht="25.5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ht="25.5" x14ac:dyDescent="0.2">
      <c r="A19" s="9" t="str">
        <f>'1'!A19</f>
        <v>SISTEMAS ELECTRONICOS PARA INFORMATICA</v>
      </c>
      <c r="B19" s="9"/>
      <c r="C19" s="9" t="str">
        <f>'1'!C19</f>
        <v>310A</v>
      </c>
      <c r="D19" s="9" t="str">
        <f>'1'!D19</f>
        <v>IINF</v>
      </c>
      <c r="E19" s="9">
        <f>'1'!E19</f>
        <v>25</v>
      </c>
      <c r="F19" s="9"/>
      <c r="G19" s="9"/>
      <c r="H19" s="10">
        <f t="shared" si="0"/>
        <v>0</v>
      </c>
      <c r="I19" s="9">
        <f t="shared" si="1"/>
        <v>25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6" t="s">
        <v>6</v>
      </c>
      <c r="J8" s="36"/>
      <c r="K8" s="36"/>
      <c r="L8" s="30" t="str">
        <f>'1'!L8</f>
        <v>Septiembre 2023 - Enero 2024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ht="25.5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ht="25.5" x14ac:dyDescent="0.2">
      <c r="A19" s="9" t="str">
        <f>'1'!A19</f>
        <v>SISTEMAS ELECTRONICOS PARA INFORMATICA</v>
      </c>
      <c r="B19" s="9"/>
      <c r="C19" s="9" t="str">
        <f>'1'!C19</f>
        <v>310A</v>
      </c>
      <c r="D19" s="9" t="str">
        <f>'1'!D19</f>
        <v>IINF</v>
      </c>
      <c r="E19" s="9">
        <f>'1'!E19</f>
        <v>25</v>
      </c>
      <c r="F19" s="9"/>
      <c r="G19" s="9"/>
      <c r="H19" s="10">
        <f t="shared" si="0"/>
        <v>0</v>
      </c>
      <c r="I19" s="9">
        <f t="shared" si="1"/>
        <v>25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6" t="s">
        <v>6</v>
      </c>
      <c r="J8" s="36"/>
      <c r="K8" s="36"/>
      <c r="L8" s="30" t="str">
        <f>'1'!L8</f>
        <v>Septiembre 2023 - Enero 2024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ht="25.5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ht="25.5" x14ac:dyDescent="0.2">
      <c r="A19" s="9" t="str">
        <f>'1'!A19</f>
        <v>SISTEMAS ELECTRONICOS PARA INFORMATICA</v>
      </c>
      <c r="B19" s="9"/>
      <c r="C19" s="9" t="str">
        <f>'1'!C19</f>
        <v>310A</v>
      </c>
      <c r="D19" s="9" t="str">
        <f>'1'!D19</f>
        <v>IINF</v>
      </c>
      <c r="E19" s="9">
        <f>'1'!E19</f>
        <v>25</v>
      </c>
      <c r="F19" s="9"/>
      <c r="G19" s="9"/>
      <c r="H19" s="10">
        <f t="shared" si="0"/>
        <v>0</v>
      </c>
      <c r="I19" s="9">
        <f t="shared" si="1"/>
        <v>25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2023-10-20T17:24:58Z</dcterms:modified>
  <cp:category/>
  <cp:contentStatus/>
</cp:coreProperties>
</file>