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josen\OneDrive\Documents\Rep 4\"/>
    </mc:Choice>
  </mc:AlternateContent>
  <xr:revisionPtr revIDLastSave="0" documentId="13_ncr:1_{24F14B33-6CE2-4173-A5DF-21E16D1E2EC4}" xr6:coauthVersionLast="47" xr6:coauthVersionMax="47" xr10:uidLastSave="{00000000-0000-0000-0000-000000000000}"/>
  <bookViews>
    <workbookView xWindow="-108" yWindow="-108" windowWidth="23256" windowHeight="12456" firstSheet="1" activeTab="4" xr2:uid="{00000000-000D-0000-FFFF-FFFF00000000}"/>
  </bookViews>
  <sheets>
    <sheet name="ELECTROMAGNETISMO A" sheetId="5" r:id="rId1"/>
    <sheet name="ELECTROMAGNETISMO B" sheetId="6" r:id="rId2"/>
    <sheet name="INSTRUMENTACION" sheetId="3" r:id="rId3"/>
    <sheet name="INSTRUMENTACION VIRTUAL" sheetId="8" r:id="rId4"/>
    <sheet name="ELECTRONICA DIGITAL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5" l="1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9" i="5"/>
  <c r="P54" i="5"/>
  <c r="P55" i="5"/>
  <c r="P56" i="5"/>
  <c r="P57" i="5"/>
  <c r="P58" i="5"/>
  <c r="P56" i="8"/>
  <c r="P58" i="8" s="1"/>
  <c r="O56" i="8"/>
  <c r="O58" i="8" s="1"/>
  <c r="N56" i="8"/>
  <c r="N58" i="8" s="1"/>
  <c r="M56" i="8"/>
  <c r="L56" i="8"/>
  <c r="K56" i="8"/>
  <c r="J56" i="8"/>
  <c r="P55" i="8"/>
  <c r="O55" i="8"/>
  <c r="N55" i="8"/>
  <c r="M55" i="8"/>
  <c r="L55" i="8"/>
  <c r="K55" i="8"/>
  <c r="K58" i="8" s="1"/>
  <c r="J55" i="8"/>
  <c r="J58" i="8" s="1"/>
  <c r="P54" i="8"/>
  <c r="P57" i="8" s="1"/>
  <c r="O54" i="8"/>
  <c r="O57" i="8" s="1"/>
  <c r="N54" i="8"/>
  <c r="N57" i="8" s="1"/>
  <c r="M54" i="8"/>
  <c r="L54" i="8"/>
  <c r="K54" i="8"/>
  <c r="J54" i="8"/>
  <c r="J57" i="8" s="1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Q9" i="8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K55" i="6"/>
  <c r="K58" i="6" s="1"/>
  <c r="J55" i="6"/>
  <c r="P54" i="6"/>
  <c r="P57" i="6" s="1"/>
  <c r="O54" i="6"/>
  <c r="O57" i="6" s="1"/>
  <c r="N54" i="6"/>
  <c r="N57" i="6" s="1"/>
  <c r="M54" i="6"/>
  <c r="L54" i="6"/>
  <c r="K54" i="6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O56" i="5"/>
  <c r="N56" i="5"/>
  <c r="M56" i="5"/>
  <c r="L56" i="5"/>
  <c r="K56" i="5"/>
  <c r="J56" i="5"/>
  <c r="O55" i="5"/>
  <c r="N55" i="5"/>
  <c r="M55" i="5"/>
  <c r="L55" i="5"/>
  <c r="K55" i="5"/>
  <c r="J55" i="5"/>
  <c r="O54" i="5"/>
  <c r="N54" i="5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O55" i="4"/>
  <c r="O58" i="4" s="1"/>
  <c r="N55" i="4"/>
  <c r="N58" i="4" s="1"/>
  <c r="M55" i="4"/>
  <c r="L55" i="4"/>
  <c r="K55" i="4"/>
  <c r="J55" i="4"/>
  <c r="P54" i="4"/>
  <c r="O54" i="4"/>
  <c r="O57" i="4" s="1"/>
  <c r="N54" i="4"/>
  <c r="N57" i="4" s="1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M58" i="5" l="1"/>
  <c r="M57" i="8"/>
  <c r="M58" i="8"/>
  <c r="L57" i="8"/>
  <c r="L58" i="8"/>
  <c r="M57" i="6"/>
  <c r="L58" i="6"/>
  <c r="L57" i="6"/>
  <c r="K57" i="8"/>
  <c r="Q55" i="8"/>
  <c r="Q56" i="8"/>
  <c r="Q54" i="8"/>
  <c r="K57" i="3"/>
  <c r="K57" i="6"/>
  <c r="J58" i="3"/>
  <c r="J58" i="6"/>
  <c r="J57" i="6"/>
  <c r="M57" i="5"/>
  <c r="N57" i="5"/>
  <c r="L58" i="5"/>
  <c r="K58" i="5"/>
  <c r="N58" i="5"/>
  <c r="O57" i="5"/>
  <c r="O58" i="5"/>
  <c r="P57" i="4"/>
  <c r="P58" i="4"/>
  <c r="J57" i="3"/>
  <c r="J57" i="4"/>
  <c r="L58" i="3"/>
  <c r="N58" i="3"/>
  <c r="K58" i="4"/>
  <c r="L58" i="4"/>
  <c r="Q56" i="3"/>
  <c r="O57" i="3"/>
  <c r="Q56" i="4"/>
  <c r="L57" i="4"/>
  <c r="N57" i="3"/>
  <c r="P57" i="3"/>
  <c r="M57" i="4"/>
  <c r="J57" i="5"/>
  <c r="K57" i="5"/>
  <c r="M57" i="3"/>
  <c r="K57" i="4"/>
  <c r="K58" i="3"/>
  <c r="Q56" i="5"/>
  <c r="L57" i="5"/>
  <c r="M58" i="3"/>
  <c r="L57" i="3"/>
  <c r="O58" i="3"/>
  <c r="P58" i="3"/>
  <c r="M58" i="4"/>
  <c r="J58" i="5"/>
  <c r="Q56" i="6"/>
  <c r="M58" i="6"/>
  <c r="O58" i="6"/>
  <c r="Q54" i="6"/>
  <c r="Q55" i="6"/>
  <c r="Q54" i="5"/>
  <c r="Q55" i="5"/>
  <c r="J58" i="4"/>
  <c r="Q54" i="4"/>
  <c r="Q55" i="4"/>
  <c r="Q54" i="3"/>
  <c r="Q55" i="3"/>
  <c r="Q57" i="8" l="1"/>
  <c r="Q58" i="8"/>
  <c r="Q57" i="6"/>
  <c r="Q58" i="6"/>
  <c r="Q58" i="4"/>
  <c r="Q57" i="4"/>
  <c r="Q58" i="3"/>
  <c r="Q57" i="3"/>
  <c r="Q58" i="5"/>
  <c r="Q57" i="5"/>
</calcChain>
</file>

<file path=xl/sharedStrings.xml><?xml version="1.0" encoding="utf-8"?>
<sst xmlns="http://schemas.openxmlformats.org/spreadsheetml/2006/main" count="293" uniqueCount="181">
  <si>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</si>
  <si>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</si>
  <si>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</si>
  <si>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</si>
  <si>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</si>
  <si>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</si>
  <si>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</si>
  <si>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</si>
  <si>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</si>
  <si>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</si>
  <si>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</si>
  <si>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</si>
  <si>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</si>
  <si>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</si>
  <si>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</si>
  <si>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</si>
  <si>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</si>
  <si>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</si>
  <si>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</si>
  <si>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</si>
  <si>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</si>
  <si>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</si>
  <si>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</si>
  <si>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</si>
  <si>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DR. JOSE ANGEL NIEVES VAZQUEZ</t>
  </si>
  <si>
    <t>INSTRUMENTACION</t>
  </si>
  <si>
    <t>611 A</t>
  </si>
  <si>
    <t>ELECTRONICA DIGITAL</t>
  </si>
  <si>
    <t>Canela Morales Luis Fernando</t>
  </si>
  <si>
    <t>Cayetano Chiguil Lizbeth</t>
  </si>
  <si>
    <t>Chapol Gallardo Kasandra de Jesus</t>
  </si>
  <si>
    <t>Comi Ataxca Alexis</t>
  </si>
  <si>
    <t>Cruz Moreno Jesus Antonio</t>
  </si>
  <si>
    <t xml:space="preserve">Figueroa Quino Hector Luis </t>
  </si>
  <si>
    <t xml:space="preserve">Gonzalez Mexicano Sugey </t>
  </si>
  <si>
    <t>Gonzalez Xala Yair Argel</t>
  </si>
  <si>
    <t>Hernandez Barrios Naomi</t>
  </si>
  <si>
    <t>Herrera Guatemala Ramon</t>
  </si>
  <si>
    <t>Jimenez Martinez Eric</t>
  </si>
  <si>
    <t>Leo Roman Arely del Carmen</t>
  </si>
  <si>
    <t>Lopez Artigas Cristian Daniel</t>
  </si>
  <si>
    <t>Lopez Polito Jaaziel</t>
  </si>
  <si>
    <t>Martinez Morgado Ana Victoria</t>
  </si>
  <si>
    <t>Miros Vidal Monserrat</t>
  </si>
  <si>
    <t>Ortega Alanis Elias</t>
  </si>
  <si>
    <t>Ortiz Herrera Manuel Aaron</t>
  </si>
  <si>
    <t>Quino Rodriguez Jose Raul</t>
  </si>
  <si>
    <t>Ramirez Quino Ana Lucila</t>
  </si>
  <si>
    <t>Ramos Fiscal Elias Agustin</t>
  </si>
  <si>
    <t>Rosario Soto Emmanuel</t>
  </si>
  <si>
    <t>Salazar Ramirez Ali Leonel</t>
  </si>
  <si>
    <t>Sandoval Ambros Irving</t>
  </si>
  <si>
    <t>Taxilaga Morteo Jose de Jesus</t>
  </si>
  <si>
    <t>Zarrabal Cruz Sergio</t>
  </si>
  <si>
    <t>Bix Pacheco Yamileth</t>
  </si>
  <si>
    <t>Caldelas Caixba Luis Onofre</t>
  </si>
  <si>
    <t>Reyes Calixto Felix Gibran</t>
  </si>
  <si>
    <t>191U0645</t>
  </si>
  <si>
    <t>201U0392</t>
  </si>
  <si>
    <t>201U0252</t>
  </si>
  <si>
    <t>201U0254</t>
  </si>
  <si>
    <t>201U0512</t>
  </si>
  <si>
    <t>201U0257</t>
  </si>
  <si>
    <t>201U0258</t>
  </si>
  <si>
    <t>201U0259</t>
  </si>
  <si>
    <t>201U0260</t>
  </si>
  <si>
    <t>201U0263</t>
  </si>
  <si>
    <t>201U0264</t>
  </si>
  <si>
    <t>201U0402</t>
  </si>
  <si>
    <t>201U0266</t>
  </si>
  <si>
    <t>201U0270</t>
  </si>
  <si>
    <t>201U0272</t>
  </si>
  <si>
    <t>191U0459</t>
  </si>
  <si>
    <t>201U0276</t>
  </si>
  <si>
    <t>201U0277</t>
  </si>
  <si>
    <t>201U0280</t>
  </si>
  <si>
    <t>201U0282</t>
  </si>
  <si>
    <t>221U0004</t>
  </si>
  <si>
    <t>231U0003</t>
  </si>
  <si>
    <t>201U0255</t>
  </si>
  <si>
    <t>201U0267</t>
  </si>
  <si>
    <t>201U0274</t>
  </si>
  <si>
    <t>201U0278</t>
  </si>
  <si>
    <t>201U0279</t>
  </si>
  <si>
    <t>201U0251</t>
  </si>
  <si>
    <t>ELECTROMAGNETISMO</t>
  </si>
  <si>
    <t>311 A</t>
  </si>
  <si>
    <t>SEPTIEMBRE 2023 ENERO 2024</t>
  </si>
  <si>
    <t>Alejos Xala Bianey</t>
  </si>
  <si>
    <t>Anota Cardoza Oliver de Jesús</t>
  </si>
  <si>
    <t>Chacha Morales Edgar Fernando</t>
  </si>
  <si>
    <t>Cobaxin Baxin Pedro de Jesús</t>
  </si>
  <si>
    <t>García Barrera Alexander Emilio</t>
  </si>
  <si>
    <t>Jimenez Reyes Juan José</t>
  </si>
  <si>
    <t>Gomez Hernandez Ahiram Alberto</t>
  </si>
  <si>
    <t>Luna Rodríguez Dilan</t>
  </si>
  <si>
    <t>Malaga Ortíz Julian Rosendo</t>
  </si>
  <si>
    <t>Marcial Fiscal Juan José</t>
  </si>
  <si>
    <t>Montan Xolio Diego Alberto</t>
  </si>
  <si>
    <t>Polito Ceron Miguel de Jesús</t>
  </si>
  <si>
    <t>Pucheta Aguilera Alondra Lizet</t>
  </si>
  <si>
    <t>Quino Caixba Perla Joselin</t>
  </si>
  <si>
    <t>Teoba Herrera Rocio</t>
  </si>
  <si>
    <t>Tiburcio Cuevas Kevin Alexis</t>
  </si>
  <si>
    <t>Ventura Gracia Osswill Uriel</t>
  </si>
  <si>
    <t>231U0006</t>
  </si>
  <si>
    <t>221U0526</t>
  </si>
  <si>
    <t>221U0531</t>
  </si>
  <si>
    <t>221U0532</t>
  </si>
  <si>
    <t>221U0537</t>
  </si>
  <si>
    <t>221U0538</t>
  </si>
  <si>
    <t>221U0541</t>
  </si>
  <si>
    <t>221U0799</t>
  </si>
  <si>
    <t>221U0544</t>
  </si>
  <si>
    <t>Lindo Conde Ivan de Jesús</t>
  </si>
  <si>
    <t>221U0546</t>
  </si>
  <si>
    <t>221U0547</t>
  </si>
  <si>
    <t>221U0550</t>
  </si>
  <si>
    <t>221U0552</t>
  </si>
  <si>
    <t>221U0554</t>
  </si>
  <si>
    <t>221U0555</t>
  </si>
  <si>
    <t>221U0562</t>
  </si>
  <si>
    <t>221U0563</t>
  </si>
  <si>
    <t>221U0566</t>
  </si>
  <si>
    <t>311 B</t>
  </si>
  <si>
    <t>Antonino Bautista Carlos Eduardo</t>
  </si>
  <si>
    <t>Bustamante Martínez Andrés Rodrígo</t>
  </si>
  <si>
    <t>Carmona Xolo Renata Nicole</t>
  </si>
  <si>
    <t>Cobaxin Villaseñor Carlos</t>
  </si>
  <si>
    <t>Eduardo Coyolt Rosendo</t>
  </si>
  <si>
    <t>Felix Pascual Hugo de Jesús</t>
  </si>
  <si>
    <t>García Gutierrez Bryan</t>
  </si>
  <si>
    <t>Ixba de la Cruz Brayan Amado</t>
  </si>
  <si>
    <t>López Escribano Israel Antonio</t>
  </si>
  <si>
    <t>López López Sidney</t>
  </si>
  <si>
    <t>Lucho Páxtian José Martín</t>
  </si>
  <si>
    <t>Marin Ortiz Ulises</t>
  </si>
  <si>
    <t>Martínez Pichal Yahana de los Ángeles</t>
  </si>
  <si>
    <t>Quino Ochoa Carlos Agustín</t>
  </si>
  <si>
    <t>Rosas Minquiz Naomi</t>
  </si>
  <si>
    <t>Rosas Rosas Jesús Alejandro</t>
  </si>
  <si>
    <t>Santiago Reyes Argelio</t>
  </si>
  <si>
    <t>Serrano Velázquez Esmeralda</t>
  </si>
  <si>
    <t>Torres Navarrete Elmer Uriel</t>
  </si>
  <si>
    <t>Velasco Xolo José Roberto</t>
  </si>
  <si>
    <t>Zapot Ramos Marcos Osiris</t>
  </si>
  <si>
    <t>221U0527</t>
  </si>
  <si>
    <t>221U0529</t>
  </si>
  <si>
    <t>221U0530</t>
  </si>
  <si>
    <t>221U0533</t>
  </si>
  <si>
    <t>221U0534</t>
  </si>
  <si>
    <t>221U0535</t>
  </si>
  <si>
    <t>221U0536</t>
  </si>
  <si>
    <t>221U0539</t>
  </si>
  <si>
    <t>221U0568</t>
  </si>
  <si>
    <t>221U0543</t>
  </si>
  <si>
    <t>221U0545</t>
  </si>
  <si>
    <t>221U0548</t>
  </si>
  <si>
    <t>221U0549</t>
  </si>
  <si>
    <t>221U0556</t>
  </si>
  <si>
    <t>221U0558</t>
  </si>
  <si>
    <t>221U0559</t>
  </si>
  <si>
    <t>221U0560</t>
  </si>
  <si>
    <t>221U0561</t>
  </si>
  <si>
    <t>221U0569</t>
  </si>
  <si>
    <t>221U0565</t>
  </si>
  <si>
    <t>221U0567</t>
  </si>
  <si>
    <t>Badillo Garcia Jurado Mayreth</t>
  </si>
  <si>
    <t>Chapol Moto Jonathan</t>
  </si>
  <si>
    <t>Garcia Zapot Arantza Guadalupe</t>
  </si>
  <si>
    <t>211U0022</t>
  </si>
  <si>
    <t>191U0429</t>
  </si>
  <si>
    <t>211U0024</t>
  </si>
  <si>
    <t>C211U0587</t>
  </si>
  <si>
    <t>Morales David Jose Ramses</t>
  </si>
  <si>
    <t>191U0486</t>
  </si>
  <si>
    <t>Rios Castillo Jonathan de Jesús</t>
  </si>
  <si>
    <t>191U0468</t>
  </si>
  <si>
    <t>INSTRUMENTACION VIRTUAL</t>
  </si>
  <si>
    <t>711 A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</si>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</sst>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Helvetica"/>
    </font>
    <font>
      <sz val="11"/>
      <color indexed="8"/>
      <name val="Calibri"/>
      <family val="2"/>
      <charset val="1"/>
    </font>
    <font>
      <sz val="8"/>
      <color rgb="FF000000"/>
      <name val="CIDFont+F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6" fillId="0" borderId="0"/>
    <xf numFmtId="0" fontId="8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7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0" fillId="2" borderId="0" xfId="0" applyFill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4">
    <cellStyle name="Excel Built-in Normal" xfId="3" xr:uid="{BEC143F4-DAC0-4BA5-97EC-C1A4839E29C0}"/>
    <cellStyle name="Normal" xfId="0" builtinId="0"/>
    <cellStyle name="Normal 2" xfId="2" xr:uid="{B294087C-70C9-4CC9-B16A-C52E96048CD9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C8" zoomScale="117" zoomScaleNormal="84" workbookViewId="0">
      <selection activeCell="S12" sqref="S12:S22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18">
      <c r="C4" t="s">
        <v>0</v>
      </c>
      <c r="D4" s="27" t="s">
        <v>85</v>
      </c>
      <c r="E4" s="27"/>
      <c r="F4" s="27"/>
      <c r="G4" s="27"/>
      <c r="I4" t="s">
        <v>1</v>
      </c>
      <c r="J4" s="28" t="s">
        <v>86</v>
      </c>
      <c r="K4" s="28"/>
      <c r="M4" t="s">
        <v>2</v>
      </c>
      <c r="N4" s="29">
        <v>45566</v>
      </c>
      <c r="O4" s="29"/>
    </row>
    <row r="5" spans="2:18" ht="6.75" customHeight="1">
      <c r="D5" s="5"/>
      <c r="E5" s="5"/>
      <c r="F5" s="5"/>
      <c r="G5" s="5"/>
    </row>
    <row r="6" spans="2:18">
      <c r="C6" t="s">
        <v>3</v>
      </c>
      <c r="D6" s="28" t="s">
        <v>87</v>
      </c>
      <c r="E6" s="28"/>
      <c r="F6" s="28"/>
      <c r="G6" s="28"/>
      <c r="I6" s="30" t="s">
        <v>22</v>
      </c>
      <c r="J6" s="30"/>
      <c r="K6" s="31" t="s">
        <v>24</v>
      </c>
      <c r="L6" s="31"/>
      <c r="M6" s="31"/>
      <c r="N6" s="31"/>
      <c r="O6" s="31"/>
      <c r="P6" s="31"/>
    </row>
    <row r="7" spans="2:18" ht="11.25" customHeight="1"/>
    <row r="8" spans="2:18" ht="15" thickBot="1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thickBot="1">
      <c r="B9" s="6">
        <v>1</v>
      </c>
      <c r="C9" s="16" t="s">
        <v>105</v>
      </c>
      <c r="D9" s="22" t="s">
        <v>88</v>
      </c>
      <c r="E9" s="23"/>
      <c r="F9" s="23"/>
      <c r="G9" s="23"/>
      <c r="H9" s="23"/>
      <c r="I9" s="24"/>
      <c r="J9">
        <v>70</v>
      </c>
      <c r="K9" s="4">
        <v>70</v>
      </c>
      <c r="L9" s="4">
        <v>80</v>
      </c>
      <c r="M9" s="4">
        <v>77</v>
      </c>
      <c r="P9" s="4"/>
      <c r="Q9" s="10">
        <f>SUM(J9:O9)/6</f>
        <v>49.5</v>
      </c>
    </row>
    <row r="10" spans="2:18" ht="15" thickBot="1">
      <c r="B10" s="6">
        <f>B9+1</f>
        <v>2</v>
      </c>
      <c r="C10" s="16" t="s">
        <v>106</v>
      </c>
      <c r="D10" s="22" t="s">
        <v>89</v>
      </c>
      <c r="E10" s="23"/>
      <c r="F10" s="23"/>
      <c r="G10" s="23"/>
      <c r="H10" s="23"/>
      <c r="I10" s="24"/>
      <c r="J10">
        <v>84</v>
      </c>
      <c r="K10" s="4">
        <v>75</v>
      </c>
      <c r="L10" s="4">
        <v>87</v>
      </c>
      <c r="M10" s="4">
        <v>86</v>
      </c>
      <c r="P10" s="4"/>
      <c r="Q10" s="10">
        <f t="shared" ref="Q10:Q26" si="0">SUM(J10:O10)/6</f>
        <v>55.333333333333336</v>
      </c>
    </row>
    <row r="11" spans="2:18" ht="15" thickBot="1">
      <c r="B11" s="6">
        <f t="shared" ref="B11:B53" si="1">B10+1</f>
        <v>3</v>
      </c>
      <c r="C11" s="16" t="s">
        <v>107</v>
      </c>
      <c r="D11" s="22" t="s">
        <v>90</v>
      </c>
      <c r="E11" s="23"/>
      <c r="F11" s="23"/>
      <c r="G11" s="23"/>
      <c r="H11" s="23"/>
      <c r="I11" s="24"/>
      <c r="J11">
        <v>74</v>
      </c>
      <c r="K11" s="4">
        <v>75</v>
      </c>
      <c r="L11" s="4">
        <v>93</v>
      </c>
      <c r="M11" s="4">
        <v>82</v>
      </c>
      <c r="P11" s="4"/>
      <c r="Q11" s="10">
        <f t="shared" si="0"/>
        <v>54</v>
      </c>
    </row>
    <row r="12" spans="2:18" ht="15" thickBot="1">
      <c r="B12" s="6">
        <f t="shared" si="1"/>
        <v>4</v>
      </c>
      <c r="C12" s="16" t="s">
        <v>108</v>
      </c>
      <c r="D12" s="22" t="s">
        <v>91</v>
      </c>
      <c r="E12" s="23"/>
      <c r="F12" s="23"/>
      <c r="G12" s="23"/>
      <c r="H12" s="23"/>
      <c r="I12" s="24"/>
      <c r="J12">
        <v>70</v>
      </c>
      <c r="K12" s="4">
        <v>62</v>
      </c>
      <c r="L12" s="4">
        <v>83</v>
      </c>
      <c r="M12" s="4">
        <v>89</v>
      </c>
      <c r="P12" s="4"/>
      <c r="Q12" s="10">
        <f t="shared" si="0"/>
        <v>50.666666666666664</v>
      </c>
    </row>
    <row r="13" spans="2:18" ht="15" thickBot="1">
      <c r="B13" s="6">
        <f t="shared" si="1"/>
        <v>5</v>
      </c>
      <c r="C13" s="16" t="s">
        <v>109</v>
      </c>
      <c r="D13" s="22" t="s">
        <v>92</v>
      </c>
      <c r="E13" s="23"/>
      <c r="F13" s="23"/>
      <c r="G13" s="23"/>
      <c r="H13" s="23"/>
      <c r="I13" s="24"/>
      <c r="J13">
        <v>70</v>
      </c>
      <c r="K13" s="4">
        <v>71</v>
      </c>
      <c r="L13" s="4">
        <v>83</v>
      </c>
      <c r="M13" s="4">
        <v>70</v>
      </c>
      <c r="P13" s="4"/>
      <c r="Q13" s="10">
        <f t="shared" si="0"/>
        <v>49</v>
      </c>
    </row>
    <row r="14" spans="2:18" ht="15" thickBot="1">
      <c r="B14" s="6">
        <f t="shared" si="1"/>
        <v>6</v>
      </c>
      <c r="C14" s="16" t="s">
        <v>110</v>
      </c>
      <c r="D14" s="22" t="s">
        <v>94</v>
      </c>
      <c r="E14" s="23"/>
      <c r="F14" s="23"/>
      <c r="G14" s="23"/>
      <c r="H14" s="23"/>
      <c r="I14" s="24"/>
      <c r="J14">
        <v>70</v>
      </c>
      <c r="K14" s="4">
        <v>60</v>
      </c>
      <c r="L14" s="4">
        <v>79</v>
      </c>
      <c r="M14" s="4">
        <v>77</v>
      </c>
      <c r="P14" s="4"/>
      <c r="Q14" s="10">
        <f t="shared" si="0"/>
        <v>47.666666666666664</v>
      </c>
    </row>
    <row r="15" spans="2:18" ht="15" thickBot="1">
      <c r="B15" s="6">
        <f t="shared" si="1"/>
        <v>7</v>
      </c>
      <c r="C15" s="16" t="s">
        <v>111</v>
      </c>
      <c r="D15" s="22" t="s">
        <v>93</v>
      </c>
      <c r="E15" s="23"/>
      <c r="F15" s="23"/>
      <c r="G15" s="23"/>
      <c r="H15" s="23"/>
      <c r="I15" s="24"/>
      <c r="J15">
        <v>71</v>
      </c>
      <c r="K15" s="4">
        <v>76</v>
      </c>
      <c r="L15" s="4">
        <v>89</v>
      </c>
      <c r="M15" s="4">
        <v>95</v>
      </c>
      <c r="P15" s="4"/>
      <c r="Q15" s="10">
        <f t="shared" si="0"/>
        <v>55.166666666666664</v>
      </c>
    </row>
    <row r="16" spans="2:18" ht="15" thickBot="1">
      <c r="B16" s="6">
        <f t="shared" si="1"/>
        <v>8</v>
      </c>
      <c r="C16" s="16" t="s">
        <v>112</v>
      </c>
      <c r="D16" s="33" t="s">
        <v>114</v>
      </c>
      <c r="E16" s="34"/>
      <c r="F16" s="34"/>
      <c r="G16" s="34"/>
      <c r="H16" s="34"/>
      <c r="I16" s="35"/>
      <c r="J16">
        <v>0</v>
      </c>
      <c r="K16" s="4">
        <v>0</v>
      </c>
      <c r="L16" s="4">
        <v>0</v>
      </c>
      <c r="M16" s="4">
        <v>0</v>
      </c>
      <c r="N16" s="19"/>
      <c r="O16" s="19"/>
      <c r="P16" s="4"/>
      <c r="Q16" s="10">
        <f t="shared" si="0"/>
        <v>0</v>
      </c>
    </row>
    <row r="17" spans="2:17" ht="15" thickBot="1">
      <c r="B17" s="6">
        <f t="shared" si="1"/>
        <v>9</v>
      </c>
      <c r="C17" s="16" t="s">
        <v>113</v>
      </c>
      <c r="D17" s="22" t="s">
        <v>95</v>
      </c>
      <c r="E17" s="23"/>
      <c r="F17" s="23"/>
      <c r="G17" s="23"/>
      <c r="H17" s="23"/>
      <c r="I17" s="24"/>
      <c r="J17">
        <v>70</v>
      </c>
      <c r="K17" s="20">
        <v>53</v>
      </c>
      <c r="L17" s="20">
        <v>25</v>
      </c>
      <c r="M17" s="20">
        <v>9</v>
      </c>
      <c r="N17" s="19"/>
      <c r="O17" s="19"/>
      <c r="P17" s="4"/>
      <c r="Q17" s="10">
        <f t="shared" si="0"/>
        <v>26.166666666666668</v>
      </c>
    </row>
    <row r="18" spans="2:17" ht="15" thickBot="1">
      <c r="B18" s="6">
        <f t="shared" si="1"/>
        <v>10</v>
      </c>
      <c r="C18" s="16" t="s">
        <v>115</v>
      </c>
      <c r="D18" s="36" t="s">
        <v>96</v>
      </c>
      <c r="E18" s="23"/>
      <c r="F18" s="23"/>
      <c r="G18" s="23"/>
      <c r="H18" s="23"/>
      <c r="I18" s="24"/>
      <c r="J18">
        <v>71</v>
      </c>
      <c r="K18" s="4">
        <v>63</v>
      </c>
      <c r="L18" s="4">
        <v>70</v>
      </c>
      <c r="M18" s="4">
        <v>83</v>
      </c>
      <c r="P18" s="4"/>
      <c r="Q18" s="10">
        <f t="shared" si="0"/>
        <v>47.833333333333336</v>
      </c>
    </row>
    <row r="19" spans="2:17" ht="15" thickBot="1">
      <c r="B19" s="6">
        <f t="shared" si="1"/>
        <v>11</v>
      </c>
      <c r="C19" s="16" t="s">
        <v>116</v>
      </c>
      <c r="D19" s="22" t="s">
        <v>97</v>
      </c>
      <c r="E19" s="23"/>
      <c r="F19" s="23"/>
      <c r="G19" s="23"/>
      <c r="H19" s="23"/>
      <c r="I19" s="24"/>
      <c r="J19">
        <v>90</v>
      </c>
      <c r="K19" s="4">
        <v>90</v>
      </c>
      <c r="L19" s="4">
        <v>97</v>
      </c>
      <c r="M19" s="4">
        <v>97</v>
      </c>
      <c r="P19" s="4"/>
      <c r="Q19" s="10">
        <f t="shared" si="0"/>
        <v>62.333333333333336</v>
      </c>
    </row>
    <row r="20" spans="2:17" ht="15" thickBot="1">
      <c r="B20" s="6">
        <f t="shared" si="1"/>
        <v>12</v>
      </c>
      <c r="C20" s="16" t="s">
        <v>117</v>
      </c>
      <c r="D20" s="22" t="s">
        <v>98</v>
      </c>
      <c r="E20" s="23"/>
      <c r="F20" s="23"/>
      <c r="G20" s="23"/>
      <c r="H20" s="23"/>
      <c r="I20" s="24"/>
      <c r="J20">
        <v>70</v>
      </c>
      <c r="K20" s="4">
        <v>67</v>
      </c>
      <c r="L20" s="4">
        <v>72</v>
      </c>
      <c r="M20" s="4">
        <v>75</v>
      </c>
      <c r="P20" s="4"/>
      <c r="Q20" s="10">
        <f t="shared" si="0"/>
        <v>47.333333333333336</v>
      </c>
    </row>
    <row r="21" spans="2:17" ht="15" thickBot="1">
      <c r="B21" s="6">
        <f t="shared" si="1"/>
        <v>13</v>
      </c>
      <c r="C21" s="16" t="s">
        <v>118</v>
      </c>
      <c r="D21" s="22" t="s">
        <v>99</v>
      </c>
      <c r="E21" s="23"/>
      <c r="F21" s="23"/>
      <c r="G21" s="23"/>
      <c r="H21" s="23"/>
      <c r="I21" s="24"/>
      <c r="J21">
        <v>72</v>
      </c>
      <c r="K21" s="4">
        <v>68</v>
      </c>
      <c r="L21" s="4">
        <v>80</v>
      </c>
      <c r="M21" s="4">
        <v>84</v>
      </c>
      <c r="P21" s="4"/>
      <c r="Q21" s="10">
        <f t="shared" si="0"/>
        <v>50.666666666666664</v>
      </c>
    </row>
    <row r="22" spans="2:17" ht="15" thickBot="1">
      <c r="B22" s="6">
        <f t="shared" si="1"/>
        <v>14</v>
      </c>
      <c r="C22" s="16" t="s">
        <v>119</v>
      </c>
      <c r="D22" s="22" t="s">
        <v>100</v>
      </c>
      <c r="E22" s="23"/>
      <c r="F22" s="23"/>
      <c r="G22" s="23"/>
      <c r="H22" s="23"/>
      <c r="I22" s="24"/>
      <c r="J22">
        <v>74</v>
      </c>
      <c r="K22" s="4">
        <v>59</v>
      </c>
      <c r="L22" s="4">
        <v>87</v>
      </c>
      <c r="M22" s="4">
        <v>87</v>
      </c>
      <c r="P22" s="4"/>
      <c r="Q22" s="10">
        <f t="shared" si="0"/>
        <v>51.166666666666664</v>
      </c>
    </row>
    <row r="23" spans="2:17" ht="15" thickBot="1">
      <c r="B23" s="6">
        <f t="shared" si="1"/>
        <v>15</v>
      </c>
      <c r="C23" s="16" t="s">
        <v>120</v>
      </c>
      <c r="D23" s="22" t="s">
        <v>101</v>
      </c>
      <c r="E23" s="23"/>
      <c r="F23" s="23"/>
      <c r="G23" s="23"/>
      <c r="H23" s="23"/>
      <c r="I23" s="24"/>
      <c r="J23">
        <v>80</v>
      </c>
      <c r="K23" s="4">
        <v>87</v>
      </c>
      <c r="L23" s="4">
        <v>97</v>
      </c>
      <c r="M23" s="4">
        <v>93</v>
      </c>
      <c r="P23" s="4"/>
      <c r="Q23" s="10">
        <f t="shared" si="0"/>
        <v>59.5</v>
      </c>
    </row>
    <row r="24" spans="2:17" ht="15" thickBot="1">
      <c r="B24" s="6">
        <f t="shared" si="1"/>
        <v>16</v>
      </c>
      <c r="C24" s="16" t="s">
        <v>121</v>
      </c>
      <c r="D24" s="22" t="s">
        <v>102</v>
      </c>
      <c r="E24" s="23"/>
      <c r="F24" s="23"/>
      <c r="G24" s="23"/>
      <c r="H24" s="23"/>
      <c r="I24" s="24"/>
      <c r="J24">
        <v>91</v>
      </c>
      <c r="K24" s="4">
        <v>86</v>
      </c>
      <c r="L24" s="4">
        <v>97</v>
      </c>
      <c r="M24" s="4">
        <v>97</v>
      </c>
      <c r="P24" s="4"/>
      <c r="Q24" s="10">
        <f t="shared" si="0"/>
        <v>61.833333333333336</v>
      </c>
    </row>
    <row r="25" spans="2:17" ht="15" thickBot="1">
      <c r="B25" s="6">
        <f t="shared" si="1"/>
        <v>17</v>
      </c>
      <c r="C25" s="16" t="s">
        <v>122</v>
      </c>
      <c r="D25" s="22" t="s">
        <v>103</v>
      </c>
      <c r="E25" s="23"/>
      <c r="F25" s="23"/>
      <c r="G25" s="23"/>
      <c r="H25" s="23"/>
      <c r="I25" s="24"/>
      <c r="J25">
        <v>70</v>
      </c>
      <c r="K25" s="20">
        <v>49</v>
      </c>
      <c r="L25" s="20">
        <v>51</v>
      </c>
      <c r="M25" s="4">
        <v>71</v>
      </c>
      <c r="P25" s="4"/>
      <c r="Q25" s="10">
        <f t="shared" si="0"/>
        <v>40.166666666666664</v>
      </c>
    </row>
    <row r="26" spans="2:17" ht="15" thickBot="1">
      <c r="B26" s="6">
        <f t="shared" si="1"/>
        <v>18</v>
      </c>
      <c r="C26" s="16" t="s">
        <v>123</v>
      </c>
      <c r="D26" s="22" t="s">
        <v>104</v>
      </c>
      <c r="E26" s="23"/>
      <c r="F26" s="23"/>
      <c r="G26" s="23"/>
      <c r="H26" s="23"/>
      <c r="I26" s="24"/>
      <c r="J26">
        <v>78</v>
      </c>
      <c r="K26" s="4">
        <v>88</v>
      </c>
      <c r="L26" s="4">
        <v>97</v>
      </c>
      <c r="M26" s="4">
        <v>93</v>
      </c>
      <c r="P26" s="4"/>
      <c r="Q26" s="10">
        <f t="shared" si="0"/>
        <v>59.333333333333336</v>
      </c>
    </row>
    <row r="27" spans="2:17">
      <c r="B27" s="6">
        <f t="shared" si="1"/>
        <v>19</v>
      </c>
      <c r="C27" s="6"/>
      <c r="D27" s="37"/>
      <c r="E27" s="37"/>
      <c r="F27" s="37"/>
      <c r="G27" s="37"/>
      <c r="H27" s="37"/>
      <c r="I27" s="37"/>
      <c r="J27" s="4"/>
      <c r="K27" s="4"/>
      <c r="L27" s="4"/>
      <c r="M27" s="4"/>
      <c r="N27" s="4"/>
      <c r="O27" s="4"/>
      <c r="P27" s="4"/>
      <c r="Q27" s="10">
        <f t="shared" ref="Q27:Q53" si="2">SUM(J27:P27)/7</f>
        <v>0</v>
      </c>
    </row>
    <row r="28" spans="2:17">
      <c r="B28" s="6">
        <f t="shared" si="1"/>
        <v>20</v>
      </c>
      <c r="C28" s="6"/>
      <c r="D28" s="37"/>
      <c r="E28" s="37"/>
      <c r="F28" s="37"/>
      <c r="G28" s="37"/>
      <c r="H28" s="37"/>
      <c r="I28" s="37"/>
      <c r="J28" s="4"/>
      <c r="K28" s="4"/>
      <c r="L28" s="4"/>
      <c r="M28" s="4"/>
      <c r="N28" s="4"/>
      <c r="O28" s="4"/>
      <c r="P28" s="4"/>
      <c r="Q28" s="10">
        <f t="shared" si="2"/>
        <v>0</v>
      </c>
    </row>
    <row r="29" spans="2:17">
      <c r="B29" s="6">
        <f t="shared" si="1"/>
        <v>21</v>
      </c>
      <c r="C29" s="6"/>
      <c r="D29" s="37"/>
      <c r="E29" s="37"/>
      <c r="F29" s="37"/>
      <c r="G29" s="37"/>
      <c r="H29" s="37"/>
      <c r="I29" s="37"/>
      <c r="J29" s="4"/>
      <c r="K29" s="4"/>
      <c r="L29" s="4"/>
      <c r="M29" s="4"/>
      <c r="N29" s="4"/>
      <c r="O29" s="4"/>
      <c r="P29" s="4"/>
      <c r="Q29" s="10">
        <f t="shared" si="2"/>
        <v>0</v>
      </c>
    </row>
    <row r="30" spans="2:17">
      <c r="B30" s="6">
        <f t="shared" si="1"/>
        <v>22</v>
      </c>
      <c r="C30" s="6"/>
      <c r="D30" s="37"/>
      <c r="E30" s="37"/>
      <c r="F30" s="37"/>
      <c r="G30" s="37"/>
      <c r="H30" s="37"/>
      <c r="I30" s="37"/>
      <c r="J30" s="4"/>
      <c r="K30" s="4"/>
      <c r="L30" s="4"/>
      <c r="M30" s="4"/>
      <c r="N30" s="4"/>
      <c r="O30" s="4"/>
      <c r="P30" s="4"/>
      <c r="Q30" s="10">
        <f t="shared" si="2"/>
        <v>0</v>
      </c>
    </row>
    <row r="31" spans="2:17">
      <c r="B31" s="6">
        <f t="shared" si="1"/>
        <v>23</v>
      </c>
      <c r="C31" s="6"/>
      <c r="D31" s="37"/>
      <c r="E31" s="37"/>
      <c r="F31" s="37"/>
      <c r="G31" s="37"/>
      <c r="H31" s="37"/>
      <c r="I31" s="37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>
      <c r="B32" s="6">
        <f t="shared" si="1"/>
        <v>24</v>
      </c>
      <c r="C32" s="6"/>
      <c r="D32" s="37"/>
      <c r="E32" s="37"/>
      <c r="F32" s="37"/>
      <c r="G32" s="37"/>
      <c r="H32" s="37"/>
      <c r="I32" s="37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>
      <c r="B33" s="6">
        <f t="shared" si="1"/>
        <v>25</v>
      </c>
      <c r="C33" s="6"/>
      <c r="D33" s="37"/>
      <c r="E33" s="37"/>
      <c r="F33" s="37"/>
      <c r="G33" s="37"/>
      <c r="H33" s="37"/>
      <c r="I33" s="37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>
      <c r="B34" s="6">
        <f t="shared" si="1"/>
        <v>26</v>
      </c>
      <c r="C34" s="6"/>
      <c r="D34" s="37"/>
      <c r="E34" s="37"/>
      <c r="F34" s="37"/>
      <c r="G34" s="37"/>
      <c r="H34" s="37"/>
      <c r="I34" s="37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>
      <c r="B35" s="6">
        <f t="shared" si="1"/>
        <v>27</v>
      </c>
      <c r="C35" s="6"/>
      <c r="D35" s="37"/>
      <c r="E35" s="37"/>
      <c r="F35" s="37"/>
      <c r="G35" s="37"/>
      <c r="H35" s="37"/>
      <c r="I35" s="37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>
      <c r="B36" s="6">
        <f t="shared" si="1"/>
        <v>28</v>
      </c>
      <c r="C36" s="6"/>
      <c r="D36" s="37"/>
      <c r="E36" s="37"/>
      <c r="F36" s="37"/>
      <c r="G36" s="37"/>
      <c r="H36" s="37"/>
      <c r="I36" s="37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>
      <c r="B37" s="6">
        <f t="shared" si="1"/>
        <v>29</v>
      </c>
      <c r="C37" s="6"/>
      <c r="D37" s="37"/>
      <c r="E37" s="37"/>
      <c r="F37" s="37"/>
      <c r="G37" s="37"/>
      <c r="H37" s="37"/>
      <c r="I37" s="37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>
      <c r="B38" s="6">
        <f t="shared" si="1"/>
        <v>30</v>
      </c>
      <c r="C38" s="6"/>
      <c r="D38" s="37"/>
      <c r="E38" s="37"/>
      <c r="F38" s="37"/>
      <c r="G38" s="37"/>
      <c r="H38" s="37"/>
      <c r="I38" s="37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>
      <c r="B39" s="6">
        <f t="shared" si="1"/>
        <v>31</v>
      </c>
      <c r="C39" s="6"/>
      <c r="D39" s="37"/>
      <c r="E39" s="37"/>
      <c r="F39" s="37"/>
      <c r="G39" s="37"/>
      <c r="H39" s="37"/>
      <c r="I39" s="37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>
      <c r="B40" s="6">
        <f t="shared" si="1"/>
        <v>32</v>
      </c>
      <c r="C40" s="6"/>
      <c r="D40" s="37"/>
      <c r="E40" s="37"/>
      <c r="F40" s="37"/>
      <c r="G40" s="37"/>
      <c r="H40" s="37"/>
      <c r="I40" s="37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>
      <c r="B41" s="6">
        <f t="shared" si="1"/>
        <v>33</v>
      </c>
      <c r="C41" s="6"/>
      <c r="D41" s="37"/>
      <c r="E41" s="37"/>
      <c r="F41" s="37"/>
      <c r="G41" s="37"/>
      <c r="H41" s="37"/>
      <c r="I41" s="37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>
      <c r="B42" s="6">
        <f t="shared" si="1"/>
        <v>34</v>
      </c>
      <c r="C42" s="6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>
      <c r="B43" s="6">
        <f t="shared" si="1"/>
        <v>35</v>
      </c>
      <c r="C43" s="6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si="2"/>
        <v>0</v>
      </c>
    </row>
    <row r="50" spans="2:17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30"/>
      <c r="D54" s="30"/>
      <c r="E54" s="1"/>
      <c r="H54" s="41" t="s">
        <v>19</v>
      </c>
      <c r="I54" s="41"/>
      <c r="J54" s="11">
        <f>COUNTIF(J9:J53,"&gt;=70")</f>
        <v>17</v>
      </c>
      <c r="K54" s="11">
        <f t="shared" ref="K54:P54" si="3">COUNTIF(K9:K53,"&gt;=70")</f>
        <v>9</v>
      </c>
      <c r="L54" s="11">
        <f t="shared" si="3"/>
        <v>15</v>
      </c>
      <c r="M54" s="11">
        <f t="shared" si="3"/>
        <v>16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30"/>
      <c r="D55" s="30"/>
      <c r="E55" s="8"/>
      <c r="H55" s="42" t="s">
        <v>20</v>
      </c>
      <c r="I55" s="42"/>
      <c r="J55" s="12">
        <f>COUNTIF(J9:J53,"&lt;70")</f>
        <v>1</v>
      </c>
      <c r="K55" s="12">
        <f t="shared" ref="K55:Q55" si="5">COUNTIF(K9:K53,"&lt;70")</f>
        <v>9</v>
      </c>
      <c r="L55" s="12">
        <f t="shared" si="5"/>
        <v>3</v>
      </c>
      <c r="M55" s="12">
        <f t="shared" si="5"/>
        <v>2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30"/>
      <c r="D56" s="30"/>
      <c r="E56" s="30"/>
      <c r="H56" s="42" t="s">
        <v>21</v>
      </c>
      <c r="I56" s="42"/>
      <c r="J56" s="12">
        <f>COUNT(J9:J53)</f>
        <v>18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30"/>
      <c r="D57" s="30"/>
      <c r="E57" s="1"/>
      <c r="H57" s="43" t="s">
        <v>16</v>
      </c>
      <c r="I57" s="43"/>
      <c r="J57" s="13">
        <f>J54/J56</f>
        <v>0.94444444444444442</v>
      </c>
      <c r="K57" s="14">
        <f t="shared" ref="K57:Q57" si="7">K54/K56</f>
        <v>0.5</v>
      </c>
      <c r="L57" s="14">
        <f t="shared" si="7"/>
        <v>0.83333333333333337</v>
      </c>
      <c r="M57" s="14">
        <f t="shared" si="7"/>
        <v>0.88888888888888884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30"/>
      <c r="D58" s="30"/>
      <c r="E58" s="1"/>
      <c r="H58" s="43" t="s">
        <v>17</v>
      </c>
      <c r="I58" s="43"/>
      <c r="J58" s="13">
        <f>J55/J56</f>
        <v>5.5555555555555552E-2</v>
      </c>
      <c r="K58" s="13">
        <f t="shared" ref="K58:Q58" si="8">K55/K56</f>
        <v>0.5</v>
      </c>
      <c r="L58" s="14">
        <f t="shared" si="8"/>
        <v>0.16666666666666666</v>
      </c>
      <c r="M58" s="14">
        <f t="shared" si="8"/>
        <v>0.1111111111111111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30"/>
      <c r="D59" s="30"/>
      <c r="E59" s="8"/>
    </row>
    <row r="60" spans="2:17">
      <c r="C60" s="1"/>
      <c r="D60" s="1"/>
      <c r="E60" s="8"/>
    </row>
    <row r="61" spans="2:17">
      <c r="J61" s="44"/>
      <c r="K61" s="44"/>
      <c r="L61" s="44"/>
      <c r="M61" s="44"/>
      <c r="N61" s="44"/>
      <c r="O61" s="44"/>
      <c r="P61" s="44"/>
    </row>
    <row r="62" spans="2:17">
      <c r="J62" s="45" t="s">
        <v>18</v>
      </c>
      <c r="K62" s="45"/>
      <c r="L62" s="45"/>
      <c r="M62" s="45"/>
      <c r="N62" s="45"/>
      <c r="O62" s="45"/>
      <c r="P62" s="45"/>
    </row>
  </sheetData>
  <sortState xmlns:xlrd2="http://schemas.microsoft.com/office/spreadsheetml/2017/richdata2" ref="D13:I25">
    <sortCondition ref="D13:D25"/>
  </sortState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24:I24"/>
    <mergeCell ref="D37:I37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6:I26"/>
    <mergeCell ref="D25:I25"/>
    <mergeCell ref="D19:I19"/>
    <mergeCell ref="D20:I20"/>
    <mergeCell ref="D21:I21"/>
    <mergeCell ref="D22:I22"/>
    <mergeCell ref="D23:I23"/>
    <mergeCell ref="D14:I14"/>
    <mergeCell ref="D15:I15"/>
    <mergeCell ref="D16:I16"/>
    <mergeCell ref="D17:I17"/>
    <mergeCell ref="D18:I18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S62"/>
  <sheetViews>
    <sheetView topLeftCell="A7" zoomScale="110" zoomScaleNormal="110" workbookViewId="0">
      <selection activeCell="S21" sqref="S21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18">
      <c r="C4" t="s">
        <v>0</v>
      </c>
      <c r="D4" s="27" t="s">
        <v>85</v>
      </c>
      <c r="E4" s="27"/>
      <c r="F4" s="27"/>
      <c r="G4" s="27"/>
      <c r="I4" t="s">
        <v>1</v>
      </c>
      <c r="J4" s="28" t="s">
        <v>124</v>
      </c>
      <c r="K4" s="28"/>
      <c r="M4" t="s">
        <v>2</v>
      </c>
      <c r="N4" s="29">
        <v>45566</v>
      </c>
      <c r="O4" s="29"/>
    </row>
    <row r="5" spans="2:18" ht="6.75" customHeight="1">
      <c r="D5" s="5"/>
      <c r="E5" s="5"/>
      <c r="F5" s="5"/>
      <c r="G5" s="5"/>
    </row>
    <row r="6" spans="2:18">
      <c r="C6" t="s">
        <v>3</v>
      </c>
      <c r="D6" s="28" t="s">
        <v>87</v>
      </c>
      <c r="E6" s="28"/>
      <c r="F6" s="28"/>
      <c r="G6" s="28"/>
      <c r="I6" s="30" t="s">
        <v>22</v>
      </c>
      <c r="J6" s="30"/>
      <c r="K6" s="31" t="s">
        <v>24</v>
      </c>
      <c r="L6" s="31"/>
      <c r="M6" s="31"/>
      <c r="N6" s="31"/>
      <c r="O6" s="31"/>
      <c r="P6" s="31"/>
    </row>
    <row r="7" spans="2:18" ht="11.25" customHeight="1"/>
    <row r="8" spans="2:18" ht="15" thickBot="1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thickBot="1">
      <c r="B9" s="6">
        <v>1</v>
      </c>
      <c r="C9" s="16" t="s">
        <v>146</v>
      </c>
      <c r="D9" s="22" t="s">
        <v>125</v>
      </c>
      <c r="E9" s="23"/>
      <c r="F9" s="23"/>
      <c r="G9" s="23"/>
      <c r="H9" s="23"/>
      <c r="I9" s="24"/>
      <c r="J9" s="3">
        <v>72</v>
      </c>
      <c r="K9" s="4">
        <v>56</v>
      </c>
      <c r="L9" s="4">
        <v>70</v>
      </c>
      <c r="M9" s="4">
        <v>74</v>
      </c>
      <c r="N9" s="3"/>
      <c r="O9" s="3"/>
      <c r="P9" s="4"/>
      <c r="Q9" s="10">
        <f>SUM(J9:P9)/7</f>
        <v>38.857142857142854</v>
      </c>
    </row>
    <row r="10" spans="2:18" ht="15" thickBot="1">
      <c r="B10" s="6">
        <f>B9+1</f>
        <v>2</v>
      </c>
      <c r="C10" s="16" t="s">
        <v>147</v>
      </c>
      <c r="D10" s="22" t="s">
        <v>126</v>
      </c>
      <c r="E10" s="23"/>
      <c r="F10" s="23"/>
      <c r="G10" s="23"/>
      <c r="H10" s="23"/>
      <c r="I10" s="24"/>
      <c r="J10" s="21">
        <v>32</v>
      </c>
      <c r="K10" s="4">
        <v>47</v>
      </c>
      <c r="L10" s="4">
        <v>70</v>
      </c>
      <c r="M10" s="4">
        <v>70</v>
      </c>
      <c r="N10" s="3"/>
      <c r="O10" s="3"/>
      <c r="P10" s="4"/>
      <c r="Q10" s="10">
        <f t="shared" ref="Q10:Q48" si="0">SUM(J10:P10)/7</f>
        <v>31.285714285714285</v>
      </c>
    </row>
    <row r="11" spans="2:18" ht="15" thickBot="1">
      <c r="B11" s="6">
        <f t="shared" ref="B11:B53" si="1">B10+1</f>
        <v>3</v>
      </c>
      <c r="C11" s="16" t="s">
        <v>148</v>
      </c>
      <c r="D11" s="22" t="s">
        <v>127</v>
      </c>
      <c r="E11" s="23"/>
      <c r="F11" s="23"/>
      <c r="G11" s="23"/>
      <c r="H11" s="23"/>
      <c r="I11" s="24"/>
      <c r="J11" s="3">
        <v>70</v>
      </c>
      <c r="K11" s="4">
        <v>71</v>
      </c>
      <c r="L11" s="4">
        <v>74</v>
      </c>
      <c r="M11" s="4">
        <v>87</v>
      </c>
      <c r="N11" s="3"/>
      <c r="O11" s="3"/>
      <c r="P11" s="4"/>
      <c r="Q11" s="10">
        <f t="shared" si="0"/>
        <v>43.142857142857146</v>
      </c>
    </row>
    <row r="12" spans="2:18" ht="15" thickBot="1">
      <c r="B12" s="6">
        <f t="shared" si="1"/>
        <v>4</v>
      </c>
      <c r="C12" s="16" t="s">
        <v>149</v>
      </c>
      <c r="D12" s="22" t="s">
        <v>128</v>
      </c>
      <c r="E12" s="23"/>
      <c r="F12" s="23"/>
      <c r="G12" s="23"/>
      <c r="H12" s="23"/>
      <c r="I12" s="24"/>
      <c r="J12" s="3">
        <v>74</v>
      </c>
      <c r="K12" s="4">
        <v>67</v>
      </c>
      <c r="L12" s="4">
        <v>90</v>
      </c>
      <c r="M12" s="4">
        <v>79</v>
      </c>
      <c r="N12" s="3"/>
      <c r="O12" s="3"/>
      <c r="P12" s="4"/>
      <c r="Q12" s="10">
        <f t="shared" si="0"/>
        <v>44.285714285714285</v>
      </c>
    </row>
    <row r="13" spans="2:18" ht="15" thickBot="1">
      <c r="B13" s="6">
        <f t="shared" si="1"/>
        <v>5</v>
      </c>
      <c r="C13" s="16" t="s">
        <v>150</v>
      </c>
      <c r="D13" s="22" t="s">
        <v>129</v>
      </c>
      <c r="E13" s="23"/>
      <c r="F13" s="23"/>
      <c r="G13" s="23"/>
      <c r="H13" s="23"/>
      <c r="I13" s="24"/>
      <c r="J13" s="21">
        <v>18</v>
      </c>
      <c r="K13" s="20">
        <v>16</v>
      </c>
      <c r="L13" s="20">
        <v>2</v>
      </c>
      <c r="M13" s="4">
        <v>70</v>
      </c>
      <c r="N13" s="3"/>
      <c r="O13" s="3"/>
      <c r="P13" s="4"/>
      <c r="Q13" s="10">
        <f t="shared" si="0"/>
        <v>15.142857142857142</v>
      </c>
    </row>
    <row r="14" spans="2:18" ht="15" thickBot="1">
      <c r="B14" s="6">
        <f t="shared" si="1"/>
        <v>6</v>
      </c>
      <c r="C14" s="16" t="s">
        <v>151</v>
      </c>
      <c r="D14" s="22" t="s">
        <v>130</v>
      </c>
      <c r="E14" s="23"/>
      <c r="F14" s="23"/>
      <c r="G14" s="23"/>
      <c r="H14" s="23"/>
      <c r="I14" s="24"/>
      <c r="J14" s="3">
        <v>70</v>
      </c>
      <c r="K14" s="4">
        <v>35</v>
      </c>
      <c r="L14" s="20">
        <v>0</v>
      </c>
      <c r="M14" s="20">
        <v>20</v>
      </c>
      <c r="N14" s="21"/>
      <c r="O14" s="21"/>
      <c r="P14" s="4"/>
      <c r="Q14" s="10">
        <f t="shared" si="0"/>
        <v>17.857142857142858</v>
      </c>
    </row>
    <row r="15" spans="2:18" ht="15" thickBot="1">
      <c r="B15" s="6">
        <f t="shared" si="1"/>
        <v>7</v>
      </c>
      <c r="C15" s="16" t="s">
        <v>152</v>
      </c>
      <c r="D15" s="22" t="s">
        <v>131</v>
      </c>
      <c r="E15" s="23"/>
      <c r="F15" s="23"/>
      <c r="G15" s="23"/>
      <c r="H15" s="23"/>
      <c r="I15" s="24"/>
      <c r="J15" s="3">
        <v>72</v>
      </c>
      <c r="K15" s="4">
        <v>72</v>
      </c>
      <c r="L15" s="4">
        <v>98</v>
      </c>
      <c r="M15" s="4">
        <v>93</v>
      </c>
      <c r="N15" s="3"/>
      <c r="O15" s="3"/>
      <c r="P15" s="4"/>
      <c r="Q15" s="10">
        <f t="shared" si="0"/>
        <v>47.857142857142854</v>
      </c>
    </row>
    <row r="16" spans="2:18" ht="15" thickBot="1">
      <c r="B16" s="6">
        <f t="shared" si="1"/>
        <v>8</v>
      </c>
      <c r="C16" s="16" t="s">
        <v>153</v>
      </c>
      <c r="D16" s="22" t="s">
        <v>132</v>
      </c>
      <c r="E16" s="23"/>
      <c r="F16" s="23"/>
      <c r="G16" s="23"/>
      <c r="H16" s="23"/>
      <c r="I16" s="24"/>
      <c r="J16" s="3">
        <v>70</v>
      </c>
      <c r="K16" s="4">
        <v>52</v>
      </c>
      <c r="L16" s="20">
        <v>62</v>
      </c>
      <c r="M16" s="4">
        <v>70</v>
      </c>
      <c r="N16" s="3"/>
      <c r="O16" s="3"/>
      <c r="P16" s="4"/>
      <c r="Q16" s="10">
        <f t="shared" si="0"/>
        <v>36.285714285714285</v>
      </c>
    </row>
    <row r="17" spans="2:19" ht="15" thickBot="1">
      <c r="B17" s="6">
        <f t="shared" si="1"/>
        <v>9</v>
      </c>
      <c r="C17" s="16" t="s">
        <v>154</v>
      </c>
      <c r="D17" s="22" t="s">
        <v>133</v>
      </c>
      <c r="E17" s="23"/>
      <c r="F17" s="23"/>
      <c r="G17" s="23"/>
      <c r="H17" s="23"/>
      <c r="I17" s="24"/>
      <c r="J17" s="3">
        <v>78</v>
      </c>
      <c r="K17" s="4">
        <v>86</v>
      </c>
      <c r="L17" s="4">
        <v>98</v>
      </c>
      <c r="M17" s="4">
        <v>90</v>
      </c>
      <c r="N17" s="3"/>
      <c r="O17" s="3"/>
      <c r="P17" s="4"/>
      <c r="Q17" s="10">
        <f t="shared" si="0"/>
        <v>50.285714285714285</v>
      </c>
    </row>
    <row r="18" spans="2:19" ht="15" thickBot="1">
      <c r="B18" s="6">
        <f t="shared" si="1"/>
        <v>10</v>
      </c>
      <c r="C18" s="16" t="s">
        <v>155</v>
      </c>
      <c r="D18" s="22" t="s">
        <v>134</v>
      </c>
      <c r="E18" s="23"/>
      <c r="F18" s="23"/>
      <c r="G18" s="23"/>
      <c r="H18" s="23"/>
      <c r="I18" s="24"/>
      <c r="J18" s="3">
        <v>85</v>
      </c>
      <c r="K18" s="4">
        <v>84</v>
      </c>
      <c r="L18" s="4">
        <v>90</v>
      </c>
      <c r="M18" s="4">
        <v>86</v>
      </c>
      <c r="N18" s="3"/>
      <c r="O18" s="3"/>
      <c r="P18" s="4"/>
      <c r="Q18" s="10">
        <f t="shared" si="0"/>
        <v>49.285714285714285</v>
      </c>
    </row>
    <row r="19" spans="2:19" ht="15" thickBot="1">
      <c r="B19" s="6">
        <f t="shared" si="1"/>
        <v>11</v>
      </c>
      <c r="C19" s="16" t="s">
        <v>156</v>
      </c>
      <c r="D19" s="22" t="s">
        <v>135</v>
      </c>
      <c r="E19" s="23"/>
      <c r="F19" s="23"/>
      <c r="G19" s="23"/>
      <c r="H19" s="23"/>
      <c r="I19" s="24"/>
      <c r="J19" s="21">
        <v>30</v>
      </c>
      <c r="K19" s="4">
        <v>67</v>
      </c>
      <c r="L19" s="20">
        <v>73</v>
      </c>
      <c r="M19" s="4">
        <v>81</v>
      </c>
      <c r="N19" s="3"/>
      <c r="O19" s="3"/>
      <c r="P19" s="4"/>
      <c r="Q19" s="10">
        <f t="shared" si="0"/>
        <v>35.857142857142854</v>
      </c>
    </row>
    <row r="20" spans="2:19" ht="15" thickBot="1">
      <c r="B20" s="6">
        <f t="shared" si="1"/>
        <v>12</v>
      </c>
      <c r="C20" s="16" t="s">
        <v>157</v>
      </c>
      <c r="D20" s="22" t="s">
        <v>136</v>
      </c>
      <c r="E20" s="23"/>
      <c r="F20" s="23"/>
      <c r="G20" s="23"/>
      <c r="H20" s="23"/>
      <c r="I20" s="24"/>
      <c r="J20" s="3">
        <v>72</v>
      </c>
      <c r="K20" s="4">
        <v>83</v>
      </c>
      <c r="L20" s="4">
        <v>70</v>
      </c>
      <c r="M20" s="4">
        <v>70</v>
      </c>
      <c r="N20" s="3"/>
      <c r="O20" s="3"/>
      <c r="P20" s="4"/>
      <c r="Q20" s="10">
        <f t="shared" si="0"/>
        <v>42.142857142857146</v>
      </c>
    </row>
    <row r="21" spans="2:19" ht="15" thickBot="1">
      <c r="B21" s="6">
        <f t="shared" si="1"/>
        <v>13</v>
      </c>
      <c r="C21" s="16" t="s">
        <v>158</v>
      </c>
      <c r="D21" s="22" t="s">
        <v>137</v>
      </c>
      <c r="E21" s="23"/>
      <c r="F21" s="23"/>
      <c r="G21" s="23"/>
      <c r="H21" s="23"/>
      <c r="I21" s="24"/>
      <c r="J21" s="3">
        <v>76</v>
      </c>
      <c r="K21" s="4">
        <v>81</v>
      </c>
      <c r="L21" s="4">
        <v>72</v>
      </c>
      <c r="M21" s="4">
        <v>74</v>
      </c>
      <c r="N21" s="3"/>
      <c r="O21" s="3"/>
      <c r="P21" s="4"/>
      <c r="Q21" s="10">
        <f t="shared" si="0"/>
        <v>43.285714285714285</v>
      </c>
    </row>
    <row r="22" spans="2:19" ht="15" thickBot="1">
      <c r="B22" s="6">
        <f t="shared" si="1"/>
        <v>14</v>
      </c>
      <c r="C22" s="16" t="s">
        <v>159</v>
      </c>
      <c r="D22" s="22" t="s">
        <v>138</v>
      </c>
      <c r="E22" s="23"/>
      <c r="F22" s="23"/>
      <c r="G22" s="23"/>
      <c r="H22" s="23"/>
      <c r="I22" s="24"/>
      <c r="J22" s="21">
        <v>32</v>
      </c>
      <c r="K22" s="4">
        <v>51</v>
      </c>
      <c r="L22" s="20">
        <v>60</v>
      </c>
      <c r="M22" s="4">
        <v>77</v>
      </c>
      <c r="N22" s="3"/>
      <c r="O22" s="3"/>
      <c r="P22" s="4"/>
      <c r="Q22" s="10">
        <f t="shared" si="0"/>
        <v>31.428571428571427</v>
      </c>
    </row>
    <row r="23" spans="2:19" ht="15" thickBot="1">
      <c r="B23" s="6">
        <f t="shared" si="1"/>
        <v>15</v>
      </c>
      <c r="C23" s="16" t="s">
        <v>160</v>
      </c>
      <c r="D23" s="22" t="s">
        <v>139</v>
      </c>
      <c r="E23" s="23"/>
      <c r="F23" s="23"/>
      <c r="G23" s="23"/>
      <c r="H23" s="23"/>
      <c r="I23" s="24"/>
      <c r="J23" s="3">
        <v>74</v>
      </c>
      <c r="K23" s="4">
        <v>68</v>
      </c>
      <c r="L23" s="4">
        <v>84</v>
      </c>
      <c r="M23" s="4">
        <v>86</v>
      </c>
      <c r="N23" s="3"/>
      <c r="O23" s="3"/>
      <c r="P23" s="4"/>
      <c r="Q23" s="10">
        <f t="shared" si="0"/>
        <v>44.571428571428569</v>
      </c>
    </row>
    <row r="24" spans="2:19" ht="15" thickBot="1">
      <c r="B24" s="6">
        <f t="shared" si="1"/>
        <v>16</v>
      </c>
      <c r="C24" s="16" t="s">
        <v>161</v>
      </c>
      <c r="D24" s="22" t="s">
        <v>140</v>
      </c>
      <c r="E24" s="23"/>
      <c r="F24" s="23"/>
      <c r="G24" s="23"/>
      <c r="H24" s="23"/>
      <c r="I24" s="24"/>
      <c r="J24" s="3">
        <v>78</v>
      </c>
      <c r="K24" s="4">
        <v>71</v>
      </c>
      <c r="L24" s="4">
        <v>93</v>
      </c>
      <c r="M24" s="4">
        <v>93</v>
      </c>
      <c r="N24" s="3"/>
      <c r="O24" s="3"/>
      <c r="P24" s="4"/>
      <c r="Q24" s="10">
        <f t="shared" si="0"/>
        <v>47.857142857142854</v>
      </c>
    </row>
    <row r="25" spans="2:19" ht="15" thickBot="1">
      <c r="B25" s="6">
        <f t="shared" si="1"/>
        <v>17</v>
      </c>
      <c r="C25" s="16" t="s">
        <v>162</v>
      </c>
      <c r="D25" s="22" t="s">
        <v>141</v>
      </c>
      <c r="E25" s="23"/>
      <c r="F25" s="23"/>
      <c r="G25" s="23"/>
      <c r="H25" s="23"/>
      <c r="I25" s="24"/>
      <c r="J25" s="3">
        <v>72</v>
      </c>
      <c r="K25" s="4">
        <v>62</v>
      </c>
      <c r="L25" s="4">
        <v>82</v>
      </c>
      <c r="M25" s="4">
        <v>94</v>
      </c>
      <c r="N25" s="3"/>
      <c r="O25" s="3"/>
      <c r="P25" s="4"/>
      <c r="Q25" s="10">
        <f t="shared" si="0"/>
        <v>44.285714285714285</v>
      </c>
      <c r="S25" t="s">
        <v>180</v>
      </c>
    </row>
    <row r="26" spans="2:19" ht="15" thickBot="1">
      <c r="B26" s="6">
        <f t="shared" si="1"/>
        <v>18</v>
      </c>
      <c r="C26" s="16" t="s">
        <v>163</v>
      </c>
      <c r="D26" s="22" t="s">
        <v>142</v>
      </c>
      <c r="E26" s="23"/>
      <c r="F26" s="23"/>
      <c r="G26" s="23"/>
      <c r="H26" s="23"/>
      <c r="I26" s="24"/>
      <c r="J26" s="3">
        <v>72</v>
      </c>
      <c r="K26" s="4">
        <v>73</v>
      </c>
      <c r="L26" s="4">
        <v>74</v>
      </c>
      <c r="M26" s="4">
        <v>77</v>
      </c>
      <c r="N26" s="3"/>
      <c r="O26" s="3"/>
      <c r="P26" s="4"/>
      <c r="Q26" s="10">
        <f t="shared" si="0"/>
        <v>42.285714285714285</v>
      </c>
    </row>
    <row r="27" spans="2:19" ht="15" thickBot="1">
      <c r="B27" s="6">
        <f t="shared" si="1"/>
        <v>19</v>
      </c>
      <c r="C27" s="16" t="s">
        <v>164</v>
      </c>
      <c r="D27" s="22" t="s">
        <v>143</v>
      </c>
      <c r="E27" s="23"/>
      <c r="F27" s="23"/>
      <c r="G27" s="23"/>
      <c r="H27" s="23"/>
      <c r="I27" s="24"/>
      <c r="J27" s="3">
        <v>70</v>
      </c>
      <c r="K27" s="4">
        <v>67</v>
      </c>
      <c r="L27" s="4">
        <v>81</v>
      </c>
      <c r="M27" s="4">
        <v>88</v>
      </c>
      <c r="N27" s="3"/>
      <c r="O27" s="3"/>
      <c r="P27" s="4"/>
      <c r="Q27" s="10">
        <f t="shared" si="0"/>
        <v>43.714285714285715</v>
      </c>
    </row>
    <row r="28" spans="2:19" ht="15" thickBot="1">
      <c r="B28" s="6">
        <f t="shared" si="1"/>
        <v>20</v>
      </c>
      <c r="C28" s="16" t="s">
        <v>165</v>
      </c>
      <c r="D28" s="22" t="s">
        <v>144</v>
      </c>
      <c r="E28" s="23"/>
      <c r="F28" s="23"/>
      <c r="G28" s="23"/>
      <c r="H28" s="23"/>
      <c r="I28" s="24"/>
      <c r="J28" s="21">
        <v>23</v>
      </c>
      <c r="K28" s="20">
        <v>17</v>
      </c>
      <c r="L28" s="20">
        <v>18</v>
      </c>
      <c r="M28" s="4">
        <v>70</v>
      </c>
      <c r="N28" s="3"/>
      <c r="O28" s="3"/>
      <c r="P28" s="4"/>
      <c r="Q28" s="10">
        <f t="shared" si="0"/>
        <v>18.285714285714285</v>
      </c>
    </row>
    <row r="29" spans="2:19" ht="15" thickBot="1">
      <c r="B29" s="6">
        <f t="shared" si="1"/>
        <v>21</v>
      </c>
      <c r="C29" s="16" t="s">
        <v>166</v>
      </c>
      <c r="D29" s="22" t="s">
        <v>145</v>
      </c>
      <c r="E29" s="23"/>
      <c r="F29" s="23"/>
      <c r="G29" s="23"/>
      <c r="H29" s="23"/>
      <c r="I29" s="24"/>
      <c r="J29" s="3">
        <v>70</v>
      </c>
      <c r="K29" s="4">
        <v>53</v>
      </c>
      <c r="L29" s="4">
        <v>70</v>
      </c>
      <c r="M29" s="4">
        <v>80</v>
      </c>
      <c r="N29" s="3"/>
      <c r="O29" s="3"/>
      <c r="P29" s="4"/>
      <c r="Q29" s="10">
        <f t="shared" si="0"/>
        <v>39</v>
      </c>
    </row>
    <row r="30" spans="2:19">
      <c r="B30" s="6">
        <f t="shared" si="1"/>
        <v>22</v>
      </c>
      <c r="C30" s="6"/>
      <c r="D30" s="37"/>
      <c r="E30" s="37"/>
      <c r="F30" s="37"/>
      <c r="G30" s="37"/>
      <c r="H30" s="37"/>
      <c r="I30" s="37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9">
      <c r="B31" s="6">
        <f t="shared" si="1"/>
        <v>23</v>
      </c>
      <c r="C31" s="6"/>
      <c r="D31" s="37"/>
      <c r="E31" s="37"/>
      <c r="F31" s="37"/>
      <c r="G31" s="37"/>
      <c r="H31" s="37"/>
      <c r="I31" s="3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9">
      <c r="B32" s="6">
        <f t="shared" si="1"/>
        <v>24</v>
      </c>
      <c r="C32" s="6"/>
      <c r="D32" s="37"/>
      <c r="E32" s="37"/>
      <c r="F32" s="37"/>
      <c r="G32" s="37"/>
      <c r="H32" s="37"/>
      <c r="I32" s="3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>
      <c r="B33" s="6">
        <f t="shared" si="1"/>
        <v>25</v>
      </c>
      <c r="C33" s="6"/>
      <c r="D33" s="37"/>
      <c r="E33" s="37"/>
      <c r="F33" s="37"/>
      <c r="G33" s="37"/>
      <c r="H33" s="37"/>
      <c r="I33" s="3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>
      <c r="B34" s="6">
        <f t="shared" si="1"/>
        <v>26</v>
      </c>
      <c r="C34" s="6"/>
      <c r="D34" s="37"/>
      <c r="E34" s="37"/>
      <c r="F34" s="37"/>
      <c r="G34" s="37"/>
      <c r="H34" s="37"/>
      <c r="I34" s="3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>
      <c r="B35" s="6">
        <f t="shared" si="1"/>
        <v>27</v>
      </c>
      <c r="C35" s="6"/>
      <c r="D35" s="37"/>
      <c r="E35" s="37"/>
      <c r="F35" s="37"/>
      <c r="G35" s="37"/>
      <c r="H35" s="37"/>
      <c r="I35" s="3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>
      <c r="B36" s="6">
        <f t="shared" si="1"/>
        <v>28</v>
      </c>
      <c r="C36" s="6"/>
      <c r="D36" s="37"/>
      <c r="E36" s="37"/>
      <c r="F36" s="37"/>
      <c r="G36" s="37"/>
      <c r="H36" s="37"/>
      <c r="I36" s="3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>
      <c r="B37" s="6">
        <f t="shared" si="1"/>
        <v>29</v>
      </c>
      <c r="C37" s="6"/>
      <c r="D37" s="37"/>
      <c r="E37" s="37"/>
      <c r="F37" s="37"/>
      <c r="G37" s="37"/>
      <c r="H37" s="37"/>
      <c r="I37" s="3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>
      <c r="B38" s="6">
        <f t="shared" si="1"/>
        <v>30</v>
      </c>
      <c r="C38" s="6"/>
      <c r="D38" s="37"/>
      <c r="E38" s="37"/>
      <c r="F38" s="37"/>
      <c r="G38" s="37"/>
      <c r="H38" s="37"/>
      <c r="I38" s="3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>
      <c r="B39" s="6">
        <f t="shared" si="1"/>
        <v>31</v>
      </c>
      <c r="C39" s="6"/>
      <c r="D39" s="37"/>
      <c r="E39" s="37"/>
      <c r="F39" s="37"/>
      <c r="G39" s="37"/>
      <c r="H39" s="37"/>
      <c r="I39" s="3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>
      <c r="B40" s="6">
        <f t="shared" si="1"/>
        <v>32</v>
      </c>
      <c r="C40" s="6"/>
      <c r="D40" s="37"/>
      <c r="E40" s="37"/>
      <c r="F40" s="37"/>
      <c r="G40" s="37"/>
      <c r="H40" s="37"/>
      <c r="I40" s="3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>
      <c r="B41" s="6">
        <f t="shared" si="1"/>
        <v>33</v>
      </c>
      <c r="C41" s="6"/>
      <c r="D41" s="37"/>
      <c r="E41" s="37"/>
      <c r="F41" s="37"/>
      <c r="G41" s="37"/>
      <c r="H41" s="37"/>
      <c r="I41" s="3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>
      <c r="B42" s="6">
        <f t="shared" si="1"/>
        <v>34</v>
      </c>
      <c r="C42" s="6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30"/>
      <c r="D54" s="30"/>
      <c r="E54" s="1"/>
      <c r="H54" s="41" t="s">
        <v>19</v>
      </c>
      <c r="I54" s="41"/>
      <c r="J54" s="11">
        <f>COUNTIF(J9:J53,"&gt;=70")</f>
        <v>16</v>
      </c>
      <c r="K54" s="11">
        <f t="shared" ref="K54:P54" si="3">COUNTIF(K9:K53,"&gt;=70")</f>
        <v>8</v>
      </c>
      <c r="L54" s="11">
        <f t="shared" si="3"/>
        <v>16</v>
      </c>
      <c r="M54" s="11">
        <f t="shared" si="3"/>
        <v>20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30"/>
      <c r="D55" s="30"/>
      <c r="E55" s="8"/>
      <c r="H55" s="42" t="s">
        <v>20</v>
      </c>
      <c r="I55" s="42"/>
      <c r="J55" s="12">
        <f>COUNTIF(J9:J53,"&lt;70")</f>
        <v>5</v>
      </c>
      <c r="K55" s="12">
        <f t="shared" ref="K55:Q55" si="5">COUNTIF(K9:K53,"&lt;70")</f>
        <v>13</v>
      </c>
      <c r="L55" s="12">
        <f t="shared" si="5"/>
        <v>5</v>
      </c>
      <c r="M55" s="12">
        <f t="shared" si="5"/>
        <v>1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30"/>
      <c r="D56" s="30"/>
      <c r="E56" s="30"/>
      <c r="H56" s="42" t="s">
        <v>21</v>
      </c>
      <c r="I56" s="42"/>
      <c r="J56" s="12">
        <f>COUNT(J9:J53)</f>
        <v>21</v>
      </c>
      <c r="K56" s="12">
        <f t="shared" ref="K56:Q56" si="6">COUNT(K9:K53)</f>
        <v>21</v>
      </c>
      <c r="L56" s="12">
        <f t="shared" si="6"/>
        <v>21</v>
      </c>
      <c r="M56" s="12">
        <f t="shared" si="6"/>
        <v>21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30"/>
      <c r="D57" s="30"/>
      <c r="E57" s="1"/>
      <c r="H57" s="43" t="s">
        <v>16</v>
      </c>
      <c r="I57" s="43"/>
      <c r="J57" s="13">
        <f>J54/J56</f>
        <v>0.76190476190476186</v>
      </c>
      <c r="K57" s="14">
        <f t="shared" ref="K57:Q57" si="7">K54/K56</f>
        <v>0.38095238095238093</v>
      </c>
      <c r="L57" s="14">
        <f t="shared" si="7"/>
        <v>0.76190476190476186</v>
      </c>
      <c r="M57" s="14">
        <f t="shared" si="7"/>
        <v>0.95238095238095233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30"/>
      <c r="D58" s="30"/>
      <c r="E58" s="1"/>
      <c r="H58" s="43" t="s">
        <v>17</v>
      </c>
      <c r="I58" s="43"/>
      <c r="J58" s="13">
        <f>J55/J56</f>
        <v>0.23809523809523808</v>
      </c>
      <c r="K58" s="13">
        <f t="shared" ref="K58:Q58" si="8">K55/K56</f>
        <v>0.61904761904761907</v>
      </c>
      <c r="L58" s="14">
        <f t="shared" si="8"/>
        <v>0.23809523809523808</v>
      </c>
      <c r="M58" s="14">
        <f t="shared" si="8"/>
        <v>4.7619047619047616E-2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30"/>
      <c r="D59" s="30"/>
      <c r="E59" s="8"/>
    </row>
    <row r="60" spans="2:17">
      <c r="C60" s="1"/>
      <c r="D60" s="1"/>
      <c r="E60" s="8"/>
    </row>
    <row r="61" spans="2:17">
      <c r="J61" s="44"/>
      <c r="K61" s="44"/>
      <c r="L61" s="44"/>
      <c r="M61" s="44"/>
      <c r="N61" s="44"/>
      <c r="O61" s="44"/>
      <c r="P61" s="44"/>
    </row>
    <row r="62" spans="2:17">
      <c r="J62" s="45" t="s">
        <v>18</v>
      </c>
      <c r="K62" s="45"/>
      <c r="L62" s="45"/>
      <c r="M62" s="45"/>
      <c r="N62" s="45"/>
      <c r="O62" s="45"/>
      <c r="P62" s="4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N4" sqref="N4:O4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18">
      <c r="C4" t="s">
        <v>0</v>
      </c>
      <c r="D4" s="27" t="s">
        <v>25</v>
      </c>
      <c r="E4" s="27"/>
      <c r="F4" s="27"/>
      <c r="G4" s="27"/>
      <c r="I4" t="s">
        <v>1</v>
      </c>
      <c r="J4" s="28" t="s">
        <v>26</v>
      </c>
      <c r="K4" s="28"/>
      <c r="M4" t="s">
        <v>2</v>
      </c>
      <c r="N4" s="29">
        <v>45566</v>
      </c>
      <c r="O4" s="29"/>
    </row>
    <row r="5" spans="2:18" ht="6.75" customHeight="1">
      <c r="D5" s="5"/>
      <c r="E5" s="5"/>
      <c r="F5" s="5"/>
      <c r="G5" s="5"/>
    </row>
    <row r="6" spans="2:18">
      <c r="C6" t="s">
        <v>3</v>
      </c>
      <c r="D6" s="28" t="s">
        <v>87</v>
      </c>
      <c r="E6" s="28"/>
      <c r="F6" s="28"/>
      <c r="G6" s="28"/>
      <c r="I6" s="30" t="s">
        <v>22</v>
      </c>
      <c r="J6" s="30"/>
      <c r="K6" s="31" t="s">
        <v>24</v>
      </c>
      <c r="L6" s="31"/>
      <c r="M6" s="31"/>
      <c r="N6" s="31"/>
      <c r="O6" s="31"/>
      <c r="P6" s="31"/>
    </row>
    <row r="7" spans="2:18" ht="11.25" customHeight="1"/>
    <row r="8" spans="2:18" ht="15" thickBot="1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thickBot="1">
      <c r="B9" s="6">
        <v>1</v>
      </c>
      <c r="C9" s="16" t="s">
        <v>170</v>
      </c>
      <c r="D9" s="22" t="s">
        <v>167</v>
      </c>
      <c r="E9" s="23"/>
      <c r="F9" s="23"/>
      <c r="G9" s="23"/>
      <c r="H9" s="23"/>
      <c r="I9" s="24"/>
      <c r="J9" s="18">
        <v>79</v>
      </c>
      <c r="K9" s="4">
        <v>64</v>
      </c>
      <c r="L9" s="4">
        <v>93</v>
      </c>
      <c r="M9" s="4">
        <v>87</v>
      </c>
      <c r="N9" s="4"/>
      <c r="O9" s="4"/>
      <c r="P9" s="4"/>
      <c r="Q9" s="10">
        <f>SUM(J9:P9)/7</f>
        <v>46.142857142857146</v>
      </c>
    </row>
    <row r="10" spans="2:18" ht="15" thickBot="1">
      <c r="B10" s="6">
        <f>B9+1</f>
        <v>2</v>
      </c>
      <c r="C10" s="16" t="s">
        <v>171</v>
      </c>
      <c r="D10" s="22" t="s">
        <v>168</v>
      </c>
      <c r="E10" s="23"/>
      <c r="F10" s="23"/>
      <c r="G10" s="23"/>
      <c r="H10" s="23"/>
      <c r="I10" s="24"/>
      <c r="J10" s="18">
        <v>79</v>
      </c>
      <c r="K10" s="4">
        <v>0</v>
      </c>
      <c r="L10" s="4">
        <v>0</v>
      </c>
      <c r="M10" s="4">
        <v>0</v>
      </c>
      <c r="N10" s="4"/>
      <c r="O10" s="4"/>
      <c r="P10" s="4"/>
      <c r="Q10" s="10">
        <f t="shared" ref="Q10:Q48" si="0">SUM(J10:P10)/7</f>
        <v>11.285714285714286</v>
      </c>
    </row>
    <row r="11" spans="2:18" ht="15" thickBot="1">
      <c r="B11" s="6">
        <f t="shared" ref="B11:B53" si="1">B10+1</f>
        <v>3</v>
      </c>
      <c r="C11" s="16" t="s">
        <v>172</v>
      </c>
      <c r="D11" s="22" t="s">
        <v>169</v>
      </c>
      <c r="E11" s="23"/>
      <c r="F11" s="23"/>
      <c r="G11" s="23"/>
      <c r="H11" s="23"/>
      <c r="I11" s="24"/>
      <c r="J11" s="18">
        <v>88</v>
      </c>
      <c r="K11" s="4">
        <v>63</v>
      </c>
      <c r="L11" s="4">
        <v>95</v>
      </c>
      <c r="M11" s="4">
        <v>97</v>
      </c>
      <c r="N11" s="4"/>
      <c r="O11" s="4"/>
      <c r="P11" s="4"/>
      <c r="Q11" s="10">
        <f t="shared" si="0"/>
        <v>49</v>
      </c>
    </row>
    <row r="12" spans="2:18" ht="15" thickBot="1">
      <c r="B12" s="6">
        <f t="shared" si="1"/>
        <v>4</v>
      </c>
      <c r="C12" s="16" t="s">
        <v>173</v>
      </c>
      <c r="D12" s="22" t="s">
        <v>49</v>
      </c>
      <c r="E12" s="23"/>
      <c r="F12" s="23"/>
      <c r="G12" s="23"/>
      <c r="H12" s="23"/>
      <c r="I12" s="24"/>
      <c r="J12" s="18">
        <v>80</v>
      </c>
      <c r="K12" s="4">
        <v>65</v>
      </c>
      <c r="L12" s="4">
        <v>80</v>
      </c>
      <c r="M12" s="4">
        <v>83</v>
      </c>
      <c r="N12" s="4"/>
      <c r="O12" s="4"/>
      <c r="P12" s="4"/>
      <c r="Q12" s="10">
        <f t="shared" si="0"/>
        <v>44</v>
      </c>
    </row>
    <row r="13" spans="2:18">
      <c r="B13" s="6">
        <f t="shared" si="1"/>
        <v>5</v>
      </c>
      <c r="C13" s="6"/>
      <c r="D13" s="22"/>
      <c r="E13" s="23"/>
      <c r="F13" s="23"/>
      <c r="G13" s="23"/>
      <c r="H13" s="23"/>
      <c r="I13" s="24"/>
      <c r="J13" s="4"/>
      <c r="K13" s="4"/>
      <c r="L13" s="4"/>
      <c r="M13" s="4"/>
      <c r="N13" s="4"/>
      <c r="O13" s="4"/>
      <c r="P13" s="4"/>
      <c r="Q13" s="10">
        <f t="shared" si="0"/>
        <v>0</v>
      </c>
    </row>
    <row r="14" spans="2:18">
      <c r="B14" s="6">
        <f t="shared" si="1"/>
        <v>6</v>
      </c>
      <c r="C14" s="6"/>
      <c r="D14" s="22"/>
      <c r="E14" s="23"/>
      <c r="F14" s="23"/>
      <c r="G14" s="23"/>
      <c r="H14" s="23"/>
      <c r="I14" s="24"/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18">
      <c r="B15" s="6">
        <f t="shared" si="1"/>
        <v>7</v>
      </c>
      <c r="C15" s="6"/>
      <c r="D15" s="22"/>
      <c r="E15" s="23"/>
      <c r="F15" s="23"/>
      <c r="G15" s="23"/>
      <c r="H15" s="23"/>
      <c r="I15" s="24"/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18">
      <c r="B16" s="6">
        <f t="shared" si="1"/>
        <v>8</v>
      </c>
      <c r="C16" s="6"/>
      <c r="D16" s="22"/>
      <c r="E16" s="23"/>
      <c r="F16" s="23"/>
      <c r="G16" s="23"/>
      <c r="H16" s="23"/>
      <c r="I16" s="24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>
      <c r="B17" s="6">
        <f t="shared" si="1"/>
        <v>9</v>
      </c>
      <c r="C17" s="6"/>
      <c r="D17" s="22"/>
      <c r="E17" s="23"/>
      <c r="F17" s="23"/>
      <c r="G17" s="23"/>
      <c r="H17" s="23"/>
      <c r="I17" s="24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>
      <c r="B18" s="6">
        <f t="shared" si="1"/>
        <v>10</v>
      </c>
      <c r="C18" s="6"/>
      <c r="D18" s="22"/>
      <c r="E18" s="23"/>
      <c r="F18" s="23"/>
      <c r="G18" s="23"/>
      <c r="H18" s="23"/>
      <c r="I18" s="24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>
      <c r="B19" s="6">
        <f t="shared" si="1"/>
        <v>11</v>
      </c>
      <c r="C19" s="6"/>
      <c r="D19" s="22"/>
      <c r="E19" s="23"/>
      <c r="F19" s="23"/>
      <c r="G19" s="23"/>
      <c r="H19" s="23"/>
      <c r="I19" s="24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>
      <c r="B20" s="6">
        <f t="shared" si="1"/>
        <v>12</v>
      </c>
      <c r="C20" s="6"/>
      <c r="D20" s="22"/>
      <c r="E20" s="23"/>
      <c r="F20" s="23"/>
      <c r="G20" s="23"/>
      <c r="H20" s="23"/>
      <c r="I20" s="24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>
      <c r="B21" s="6">
        <f t="shared" si="1"/>
        <v>13</v>
      </c>
      <c r="C21" s="6"/>
      <c r="D21" s="22"/>
      <c r="E21" s="23"/>
      <c r="F21" s="23"/>
      <c r="G21" s="23"/>
      <c r="H21" s="23"/>
      <c r="I21" s="24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>
      <c r="B22" s="6">
        <f t="shared" si="1"/>
        <v>14</v>
      </c>
      <c r="C22" s="6"/>
      <c r="D22" s="22"/>
      <c r="E22" s="23"/>
      <c r="F22" s="23"/>
      <c r="G22" s="23"/>
      <c r="H22" s="23"/>
      <c r="I22" s="24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>
      <c r="B23" s="6">
        <f t="shared" si="1"/>
        <v>15</v>
      </c>
      <c r="C23" s="6"/>
      <c r="D23" s="22"/>
      <c r="E23" s="23"/>
      <c r="F23" s="23"/>
      <c r="G23" s="23"/>
      <c r="H23" s="23"/>
      <c r="I23" s="24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>
      <c r="B24" s="6">
        <f t="shared" si="1"/>
        <v>16</v>
      </c>
      <c r="C24" s="6"/>
      <c r="D24" s="22"/>
      <c r="E24" s="23"/>
      <c r="F24" s="23"/>
      <c r="G24" s="23"/>
      <c r="H24" s="23"/>
      <c r="I24" s="24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>
      <c r="B25" s="6">
        <f t="shared" si="1"/>
        <v>17</v>
      </c>
      <c r="C25" s="6"/>
      <c r="D25" s="22"/>
      <c r="E25" s="23"/>
      <c r="F25" s="23"/>
      <c r="G25" s="23"/>
      <c r="H25" s="23"/>
      <c r="I25" s="24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>
      <c r="B26" s="6">
        <f t="shared" si="1"/>
        <v>18</v>
      </c>
      <c r="C26" s="6"/>
      <c r="D26" s="22"/>
      <c r="E26" s="23"/>
      <c r="F26" s="23"/>
      <c r="G26" s="23"/>
      <c r="H26" s="23"/>
      <c r="I26" s="24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>
      <c r="B27" s="6">
        <f t="shared" si="1"/>
        <v>19</v>
      </c>
      <c r="C27" s="6"/>
      <c r="D27" s="22"/>
      <c r="E27" s="23"/>
      <c r="F27" s="23"/>
      <c r="G27" s="23"/>
      <c r="H27" s="23"/>
      <c r="I27" s="24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>
      <c r="B28" s="6">
        <f t="shared" si="1"/>
        <v>20</v>
      </c>
      <c r="C28" s="6"/>
      <c r="D28" s="22"/>
      <c r="E28" s="23"/>
      <c r="F28" s="23"/>
      <c r="G28" s="23"/>
      <c r="H28" s="23"/>
      <c r="I28" s="24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>
      <c r="B29" s="6">
        <f t="shared" si="1"/>
        <v>21</v>
      </c>
      <c r="C29" s="6"/>
      <c r="D29" s="22"/>
      <c r="E29" s="23"/>
      <c r="F29" s="23"/>
      <c r="G29" s="23"/>
      <c r="H29" s="23"/>
      <c r="I29" s="24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>
      <c r="B30" s="6">
        <f t="shared" si="1"/>
        <v>22</v>
      </c>
      <c r="C30" s="6"/>
      <c r="D30" s="22"/>
      <c r="E30" s="23"/>
      <c r="F30" s="23"/>
      <c r="G30" s="23"/>
      <c r="H30" s="23"/>
      <c r="I30" s="24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>
      <c r="B31" s="6">
        <f t="shared" si="1"/>
        <v>23</v>
      </c>
      <c r="C31" s="6"/>
      <c r="D31" s="22"/>
      <c r="E31" s="23"/>
      <c r="F31" s="23"/>
      <c r="G31" s="23"/>
      <c r="H31" s="23"/>
      <c r="I31" s="24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>
      <c r="B32" s="6">
        <f t="shared" si="1"/>
        <v>24</v>
      </c>
      <c r="C32" s="6"/>
      <c r="D32" s="22"/>
      <c r="E32" s="23"/>
      <c r="F32" s="23"/>
      <c r="G32" s="23"/>
      <c r="H32" s="23"/>
      <c r="I32" s="24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>
      <c r="B33" s="6">
        <f t="shared" si="1"/>
        <v>25</v>
      </c>
      <c r="C33" s="6"/>
      <c r="D33" s="22"/>
      <c r="E33" s="23"/>
      <c r="F33" s="23"/>
      <c r="G33" s="23"/>
      <c r="H33" s="23"/>
      <c r="I33" s="24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>
      <c r="B34" s="6">
        <f t="shared" si="1"/>
        <v>26</v>
      </c>
      <c r="C34" s="6"/>
      <c r="D34" s="22"/>
      <c r="E34" s="23"/>
      <c r="F34" s="23"/>
      <c r="G34" s="23"/>
      <c r="H34" s="23"/>
      <c r="I34" s="24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>
      <c r="B35" s="6">
        <f t="shared" si="1"/>
        <v>27</v>
      </c>
      <c r="C35" s="6"/>
      <c r="D35" s="22"/>
      <c r="E35" s="23"/>
      <c r="F35" s="23"/>
      <c r="G35" s="23"/>
      <c r="H35" s="23"/>
      <c r="I35" s="24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>
      <c r="B36" s="6">
        <f t="shared" si="1"/>
        <v>28</v>
      </c>
      <c r="D36" s="22"/>
      <c r="E36" s="23"/>
      <c r="F36" s="23"/>
      <c r="G36" s="23"/>
      <c r="H36" s="23"/>
      <c r="I36" s="24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>
      <c r="B37" s="6">
        <f t="shared" si="1"/>
        <v>29</v>
      </c>
      <c r="C37" s="6"/>
      <c r="D37" s="37"/>
      <c r="E37" s="37"/>
      <c r="F37" s="37"/>
      <c r="G37" s="37"/>
      <c r="H37" s="37"/>
      <c r="I37" s="3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>
      <c r="B38" s="6">
        <f t="shared" si="1"/>
        <v>30</v>
      </c>
      <c r="C38" s="6"/>
      <c r="D38" s="37"/>
      <c r="E38" s="37"/>
      <c r="F38" s="37"/>
      <c r="G38" s="37"/>
      <c r="H38" s="37"/>
      <c r="I38" s="3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>
      <c r="B39" s="6">
        <f t="shared" si="1"/>
        <v>31</v>
      </c>
      <c r="C39" s="6"/>
      <c r="D39" s="37"/>
      <c r="E39" s="37"/>
      <c r="F39" s="37"/>
      <c r="G39" s="37"/>
      <c r="H39" s="37"/>
      <c r="I39" s="3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>
      <c r="B40" s="6">
        <f t="shared" si="1"/>
        <v>32</v>
      </c>
      <c r="C40" s="6"/>
      <c r="D40" s="37"/>
      <c r="E40" s="37"/>
      <c r="F40" s="37"/>
      <c r="G40" s="37"/>
      <c r="H40" s="37"/>
      <c r="I40" s="3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>
      <c r="B41" s="6">
        <f t="shared" si="1"/>
        <v>33</v>
      </c>
      <c r="C41" s="6"/>
      <c r="D41" s="37"/>
      <c r="E41" s="37"/>
      <c r="F41" s="37"/>
      <c r="G41" s="37"/>
      <c r="H41" s="37"/>
      <c r="I41" s="3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>
      <c r="B42" s="6">
        <f t="shared" si="1"/>
        <v>34</v>
      </c>
      <c r="C42" s="6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30"/>
      <c r="D54" s="30"/>
      <c r="E54" s="1"/>
      <c r="H54" s="41" t="s">
        <v>19</v>
      </c>
      <c r="I54" s="41"/>
      <c r="J54" s="11">
        <f>COUNTIF(J9:J53,"&gt;=70")</f>
        <v>4</v>
      </c>
      <c r="K54" s="11">
        <f t="shared" ref="K54:P54" si="3">COUNTIF(K9:K53,"&gt;=70")</f>
        <v>0</v>
      </c>
      <c r="L54" s="11">
        <f t="shared" si="3"/>
        <v>3</v>
      </c>
      <c r="M54" s="11">
        <f t="shared" si="3"/>
        <v>3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30"/>
      <c r="D55" s="30"/>
      <c r="E55" s="8"/>
      <c r="H55" s="42" t="s">
        <v>20</v>
      </c>
      <c r="I55" s="42"/>
      <c r="J55" s="12">
        <f>COUNTIF(J9:J53,"&lt;70")</f>
        <v>0</v>
      </c>
      <c r="K55" s="12">
        <f t="shared" ref="K55:Q55" si="5">COUNTIF(K9:K53,"&lt;70")</f>
        <v>4</v>
      </c>
      <c r="L55" s="12">
        <f t="shared" si="5"/>
        <v>1</v>
      </c>
      <c r="M55" s="12">
        <f t="shared" si="5"/>
        <v>1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30"/>
      <c r="D56" s="30"/>
      <c r="E56" s="30"/>
      <c r="H56" s="42" t="s">
        <v>21</v>
      </c>
      <c r="I56" s="42"/>
      <c r="J56" s="12">
        <f>COUNT(J9:J53)</f>
        <v>4</v>
      </c>
      <c r="K56" s="12">
        <f t="shared" ref="K56:Q56" si="6">COUNT(K9:K53)</f>
        <v>4</v>
      </c>
      <c r="L56" s="12">
        <f t="shared" si="6"/>
        <v>4</v>
      </c>
      <c r="M56" s="12">
        <f t="shared" si="6"/>
        <v>4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30"/>
      <c r="D57" s="30"/>
      <c r="E57" s="1"/>
      <c r="H57" s="43" t="s">
        <v>16</v>
      </c>
      <c r="I57" s="43"/>
      <c r="J57" s="13">
        <f>J54/J56</f>
        <v>1</v>
      </c>
      <c r="K57" s="14">
        <f t="shared" ref="K57:Q57" si="7">K54/K56</f>
        <v>0</v>
      </c>
      <c r="L57" s="14">
        <f t="shared" si="7"/>
        <v>0.75</v>
      </c>
      <c r="M57" s="14">
        <f t="shared" si="7"/>
        <v>0.75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30"/>
      <c r="D58" s="30"/>
      <c r="E58" s="1"/>
      <c r="H58" s="43" t="s">
        <v>17</v>
      </c>
      <c r="I58" s="43"/>
      <c r="J58" s="13">
        <f>J55/J56</f>
        <v>0</v>
      </c>
      <c r="K58" s="13">
        <f t="shared" ref="K58:Q58" si="8">K55/K56</f>
        <v>1</v>
      </c>
      <c r="L58" s="14">
        <f t="shared" si="8"/>
        <v>0.25</v>
      </c>
      <c r="M58" s="14">
        <f t="shared" si="8"/>
        <v>0.25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30"/>
      <c r="D59" s="30"/>
      <c r="E59" s="8"/>
    </row>
    <row r="60" spans="2:17">
      <c r="C60" s="1"/>
      <c r="D60" s="1"/>
      <c r="E60" s="8"/>
    </row>
    <row r="61" spans="2:17">
      <c r="J61" s="44"/>
      <c r="K61" s="44"/>
      <c r="L61" s="44"/>
      <c r="M61" s="44"/>
      <c r="N61" s="44"/>
      <c r="O61" s="44"/>
      <c r="P61" s="44"/>
    </row>
    <row r="62" spans="2:17">
      <c r="J62" s="45" t="s">
        <v>18</v>
      </c>
      <c r="K62" s="45"/>
      <c r="L62" s="45"/>
      <c r="M62" s="45"/>
      <c r="N62" s="45"/>
      <c r="O62" s="45"/>
      <c r="P62" s="45"/>
    </row>
  </sheetData>
  <sortState xmlns:xlrd2="http://schemas.microsoft.com/office/spreadsheetml/2017/richdata2" ref="D9:I36">
    <sortCondition ref="D9:D36"/>
  </sortState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2A851-9817-4E74-915D-13C7BC7F9AD8}">
  <dimension ref="B2:R62"/>
  <sheetViews>
    <sheetView topLeftCell="E1" zoomScale="161" zoomScaleNormal="84" workbookViewId="0">
      <selection activeCell="N4" sqref="N4:O4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18">
      <c r="C4" t="s">
        <v>0</v>
      </c>
      <c r="D4" s="27" t="s">
        <v>178</v>
      </c>
      <c r="E4" s="27"/>
      <c r="F4" s="27"/>
      <c r="G4" s="27"/>
      <c r="I4" t="s">
        <v>1</v>
      </c>
      <c r="J4" s="28" t="s">
        <v>179</v>
      </c>
      <c r="K4" s="28"/>
      <c r="M4" t="s">
        <v>2</v>
      </c>
      <c r="N4" s="29">
        <v>45566</v>
      </c>
      <c r="O4" s="29"/>
    </row>
    <row r="5" spans="2:18" ht="6.75" customHeight="1">
      <c r="D5" s="5"/>
      <c r="E5" s="5"/>
      <c r="F5" s="5"/>
      <c r="G5" s="5"/>
    </row>
    <row r="6" spans="2:18">
      <c r="C6" t="s">
        <v>3</v>
      </c>
      <c r="D6" s="28" t="s">
        <v>87</v>
      </c>
      <c r="E6" s="28"/>
      <c r="F6" s="28"/>
      <c r="G6" s="28"/>
      <c r="I6" s="30" t="s">
        <v>22</v>
      </c>
      <c r="J6" s="30"/>
      <c r="K6" s="31" t="s">
        <v>24</v>
      </c>
      <c r="L6" s="31"/>
      <c r="M6" s="31"/>
      <c r="N6" s="31"/>
      <c r="O6" s="31"/>
      <c r="P6" s="31"/>
    </row>
    <row r="7" spans="2:18" ht="11.25" customHeight="1"/>
    <row r="8" spans="2:18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6" t="s">
        <v>84</v>
      </c>
      <c r="D9" s="22" t="s">
        <v>54</v>
      </c>
      <c r="E9" s="23"/>
      <c r="F9" s="23"/>
      <c r="G9" s="23"/>
      <c r="H9" s="23"/>
      <c r="I9" s="24"/>
      <c r="J9">
        <v>85</v>
      </c>
      <c r="K9" s="4">
        <v>73</v>
      </c>
      <c r="L9" s="4">
        <v>76</v>
      </c>
      <c r="M9" s="4">
        <v>77</v>
      </c>
      <c r="N9" s="4"/>
      <c r="O9" s="4"/>
      <c r="P9" s="4"/>
      <c r="Q9" s="10">
        <f>SUM(J9:P9)/7</f>
        <v>44.428571428571431</v>
      </c>
    </row>
    <row r="10" spans="2:18">
      <c r="B10" s="6">
        <f>B9+1</f>
        <v>2</v>
      </c>
      <c r="C10" s="6" t="s">
        <v>78</v>
      </c>
      <c r="D10" s="22" t="s">
        <v>55</v>
      </c>
      <c r="E10" s="23"/>
      <c r="F10" s="23"/>
      <c r="G10" s="23"/>
      <c r="H10" s="23"/>
      <c r="I10" s="24"/>
      <c r="J10">
        <v>97</v>
      </c>
      <c r="K10" s="4">
        <v>94</v>
      </c>
      <c r="L10" s="4">
        <v>79</v>
      </c>
      <c r="M10" s="4">
        <v>75</v>
      </c>
      <c r="N10" s="4"/>
      <c r="O10" s="4"/>
      <c r="P10" s="4"/>
      <c r="Q10" s="10">
        <f t="shared" ref="Q10:Q48" si="0">SUM(J10:P10)/7</f>
        <v>49.285714285714285</v>
      </c>
    </row>
    <row r="11" spans="2:18">
      <c r="B11" s="6">
        <f t="shared" ref="B11:B53" si="1">B10+1</f>
        <v>3</v>
      </c>
      <c r="C11" s="6" t="s">
        <v>58</v>
      </c>
      <c r="D11" s="22" t="s">
        <v>28</v>
      </c>
      <c r="E11" s="23"/>
      <c r="F11" s="23"/>
      <c r="G11" s="23"/>
      <c r="H11" s="23"/>
      <c r="I11" s="24"/>
      <c r="J11">
        <v>98</v>
      </c>
      <c r="K11" s="4">
        <v>92</v>
      </c>
      <c r="L11" s="4">
        <v>81</v>
      </c>
      <c r="M11" s="4">
        <v>93</v>
      </c>
      <c r="N11" s="4"/>
      <c r="O11" s="4"/>
      <c r="P11" s="4"/>
      <c r="Q11" s="10">
        <f t="shared" si="0"/>
        <v>52</v>
      </c>
    </row>
    <row r="12" spans="2:18">
      <c r="B12" s="6">
        <f t="shared" si="1"/>
        <v>4</v>
      </c>
      <c r="C12" s="6" t="s">
        <v>59</v>
      </c>
      <c r="D12" s="22" t="s">
        <v>29</v>
      </c>
      <c r="E12" s="23"/>
      <c r="F12" s="23"/>
      <c r="G12" s="23"/>
      <c r="H12" s="23"/>
      <c r="I12" s="24"/>
      <c r="J12">
        <v>99</v>
      </c>
      <c r="K12" s="4">
        <v>98</v>
      </c>
      <c r="L12" s="4">
        <v>92</v>
      </c>
      <c r="M12" s="4">
        <v>100</v>
      </c>
      <c r="N12" s="4"/>
      <c r="O12" s="4"/>
      <c r="P12" s="4"/>
      <c r="Q12" s="10">
        <f t="shared" si="0"/>
        <v>55.571428571428569</v>
      </c>
    </row>
    <row r="13" spans="2:18">
      <c r="B13" s="6">
        <f t="shared" si="1"/>
        <v>5</v>
      </c>
      <c r="C13" s="6" t="s">
        <v>60</v>
      </c>
      <c r="D13" s="22" t="s">
        <v>30</v>
      </c>
      <c r="E13" s="23"/>
      <c r="F13" s="23"/>
      <c r="G13" s="23"/>
      <c r="H13" s="23"/>
      <c r="I13" s="24"/>
      <c r="J13">
        <v>85</v>
      </c>
      <c r="K13" s="4">
        <v>94</v>
      </c>
      <c r="L13" s="4">
        <v>95</v>
      </c>
      <c r="M13" s="4">
        <v>87</v>
      </c>
      <c r="N13" s="4"/>
      <c r="O13" s="4"/>
      <c r="P13" s="4"/>
      <c r="Q13" s="10">
        <f t="shared" si="0"/>
        <v>51.571428571428569</v>
      </c>
    </row>
    <row r="14" spans="2:18">
      <c r="B14" s="6">
        <f t="shared" si="1"/>
        <v>6</v>
      </c>
      <c r="C14" s="6" t="s">
        <v>61</v>
      </c>
      <c r="D14" s="22" t="s">
        <v>31</v>
      </c>
      <c r="E14" s="23"/>
      <c r="F14" s="23"/>
      <c r="G14" s="23"/>
      <c r="H14" s="23"/>
      <c r="I14" s="24"/>
      <c r="J14">
        <v>96</v>
      </c>
      <c r="K14" s="4">
        <v>89</v>
      </c>
      <c r="L14" s="4">
        <v>88</v>
      </c>
      <c r="M14" s="4">
        <v>79</v>
      </c>
      <c r="N14" s="4"/>
      <c r="O14" s="4"/>
      <c r="P14" s="4"/>
      <c r="Q14" s="10">
        <f t="shared" si="0"/>
        <v>50.285714285714285</v>
      </c>
    </row>
    <row r="15" spans="2:18">
      <c r="B15" s="6">
        <f t="shared" si="1"/>
        <v>7</v>
      </c>
      <c r="C15" s="6" t="s">
        <v>79</v>
      </c>
      <c r="D15" s="22" t="s">
        <v>32</v>
      </c>
      <c r="E15" s="23"/>
      <c r="F15" s="23"/>
      <c r="G15" s="23"/>
      <c r="H15" s="23"/>
      <c r="I15" s="24"/>
      <c r="J15">
        <v>88</v>
      </c>
      <c r="K15" s="4">
        <v>83</v>
      </c>
      <c r="L15" s="4">
        <v>82</v>
      </c>
      <c r="M15" s="4">
        <v>89</v>
      </c>
      <c r="N15" s="4"/>
      <c r="O15" s="4"/>
      <c r="P15" s="4"/>
      <c r="Q15" s="10">
        <f t="shared" si="0"/>
        <v>48.857142857142854</v>
      </c>
    </row>
    <row r="16" spans="2:18">
      <c r="B16" s="6">
        <f t="shared" si="1"/>
        <v>8</v>
      </c>
      <c r="C16" s="6" t="s">
        <v>62</v>
      </c>
      <c r="D16" s="22" t="s">
        <v>33</v>
      </c>
      <c r="E16" s="23"/>
      <c r="F16" s="23"/>
      <c r="G16" s="23"/>
      <c r="H16" s="23"/>
      <c r="I16" s="24"/>
      <c r="J16">
        <v>90</v>
      </c>
      <c r="K16" s="4">
        <v>93</v>
      </c>
      <c r="L16" s="4">
        <v>91</v>
      </c>
      <c r="M16" s="4">
        <v>94</v>
      </c>
      <c r="N16" s="4"/>
      <c r="O16" s="4"/>
      <c r="P16" s="4"/>
      <c r="Q16" s="10">
        <f t="shared" si="0"/>
        <v>52.571428571428569</v>
      </c>
    </row>
    <row r="17" spans="2:17">
      <c r="B17" s="6">
        <f t="shared" si="1"/>
        <v>9</v>
      </c>
      <c r="C17" s="6" t="s">
        <v>63</v>
      </c>
      <c r="D17" s="22" t="s">
        <v>34</v>
      </c>
      <c r="E17" s="23"/>
      <c r="F17" s="23"/>
      <c r="G17" s="23"/>
      <c r="H17" s="23"/>
      <c r="I17" s="24"/>
      <c r="J17">
        <v>81</v>
      </c>
      <c r="K17" s="4">
        <v>79</v>
      </c>
      <c r="L17" s="4">
        <v>90</v>
      </c>
      <c r="M17" s="4">
        <v>84</v>
      </c>
      <c r="N17" s="4"/>
      <c r="O17" s="4"/>
      <c r="P17" s="4"/>
      <c r="Q17" s="10">
        <f t="shared" si="0"/>
        <v>47.714285714285715</v>
      </c>
    </row>
    <row r="18" spans="2:17">
      <c r="B18" s="6">
        <f t="shared" si="1"/>
        <v>10</v>
      </c>
      <c r="C18" s="6" t="s">
        <v>64</v>
      </c>
      <c r="D18" s="22" t="s">
        <v>35</v>
      </c>
      <c r="E18" s="23"/>
      <c r="F18" s="23"/>
      <c r="G18" s="23"/>
      <c r="H18" s="23"/>
      <c r="I18" s="24"/>
      <c r="J18">
        <v>100</v>
      </c>
      <c r="K18" s="4">
        <v>98</v>
      </c>
      <c r="L18" s="4">
        <v>100</v>
      </c>
      <c r="M18" s="4">
        <v>97</v>
      </c>
      <c r="N18" s="4"/>
      <c r="O18" s="4"/>
      <c r="P18" s="4"/>
      <c r="Q18" s="10">
        <f t="shared" si="0"/>
        <v>56.428571428571431</v>
      </c>
    </row>
    <row r="19" spans="2:17">
      <c r="B19" s="6">
        <f t="shared" si="1"/>
        <v>11</v>
      </c>
      <c r="C19" s="6" t="s">
        <v>65</v>
      </c>
      <c r="D19" s="22" t="s">
        <v>36</v>
      </c>
      <c r="E19" s="23"/>
      <c r="F19" s="23"/>
      <c r="G19" s="23"/>
      <c r="H19" s="23"/>
      <c r="I19" s="24"/>
      <c r="J19">
        <v>100</v>
      </c>
      <c r="K19" s="4">
        <v>98</v>
      </c>
      <c r="L19" s="4">
        <v>100</v>
      </c>
      <c r="M19" s="4">
        <v>98</v>
      </c>
      <c r="N19" s="4"/>
      <c r="O19" s="4"/>
      <c r="P19" s="4"/>
      <c r="Q19" s="10">
        <f t="shared" si="0"/>
        <v>56.571428571428569</v>
      </c>
    </row>
    <row r="20" spans="2:17">
      <c r="B20" s="6">
        <f t="shared" si="1"/>
        <v>12</v>
      </c>
      <c r="C20" s="6" t="s">
        <v>66</v>
      </c>
      <c r="D20" s="22" t="s">
        <v>37</v>
      </c>
      <c r="E20" s="23"/>
      <c r="F20" s="23"/>
      <c r="G20" s="23"/>
      <c r="H20" s="23"/>
      <c r="I20" s="24"/>
      <c r="J20">
        <v>94</v>
      </c>
      <c r="K20" s="4">
        <v>98</v>
      </c>
      <c r="L20" s="4">
        <v>89</v>
      </c>
      <c r="M20" s="4">
        <v>91</v>
      </c>
      <c r="N20" s="4"/>
      <c r="O20" s="4"/>
      <c r="P20" s="4"/>
      <c r="Q20" s="10">
        <f t="shared" si="0"/>
        <v>53.142857142857146</v>
      </c>
    </row>
    <row r="21" spans="2:17">
      <c r="B21" s="6">
        <f t="shared" si="1"/>
        <v>13</v>
      </c>
      <c r="C21" s="6" t="s">
        <v>67</v>
      </c>
      <c r="D21" s="22" t="s">
        <v>38</v>
      </c>
      <c r="E21" s="23"/>
      <c r="F21" s="23"/>
      <c r="G21" s="23"/>
      <c r="H21" s="23"/>
      <c r="I21" s="24"/>
      <c r="J21">
        <v>87</v>
      </c>
      <c r="K21" s="4">
        <v>83</v>
      </c>
      <c r="L21" s="4">
        <v>82</v>
      </c>
      <c r="M21" s="4">
        <v>86</v>
      </c>
      <c r="N21" s="4"/>
      <c r="O21" s="4"/>
      <c r="P21" s="4"/>
      <c r="Q21" s="10">
        <f t="shared" si="0"/>
        <v>48.285714285714285</v>
      </c>
    </row>
    <row r="22" spans="2:17">
      <c r="B22" s="6">
        <f t="shared" si="1"/>
        <v>14</v>
      </c>
      <c r="C22" s="6" t="s">
        <v>68</v>
      </c>
      <c r="D22" s="22" t="s">
        <v>39</v>
      </c>
      <c r="E22" s="23"/>
      <c r="F22" s="23"/>
      <c r="G22" s="23"/>
      <c r="H22" s="23"/>
      <c r="I22" s="24"/>
      <c r="J22">
        <v>85</v>
      </c>
      <c r="K22" s="4">
        <v>87</v>
      </c>
      <c r="L22" s="4">
        <v>90</v>
      </c>
      <c r="M22" s="4">
        <v>84</v>
      </c>
      <c r="N22" s="4"/>
      <c r="O22" s="4"/>
      <c r="P22" s="4"/>
      <c r="Q22" s="10">
        <f t="shared" si="0"/>
        <v>49.428571428571431</v>
      </c>
    </row>
    <row r="23" spans="2:17">
      <c r="B23" s="6">
        <f t="shared" si="1"/>
        <v>15</v>
      </c>
      <c r="C23" s="6" t="s">
        <v>69</v>
      </c>
      <c r="D23" s="22" t="s">
        <v>40</v>
      </c>
      <c r="E23" s="23"/>
      <c r="F23" s="23"/>
      <c r="G23" s="23"/>
      <c r="H23" s="23"/>
      <c r="I23" s="24"/>
      <c r="J23">
        <v>86</v>
      </c>
      <c r="K23" s="4">
        <v>87</v>
      </c>
      <c r="L23" s="4">
        <v>80</v>
      </c>
      <c r="M23" s="4">
        <v>87</v>
      </c>
      <c r="N23" s="4"/>
      <c r="O23" s="4"/>
      <c r="P23" s="4"/>
      <c r="Q23" s="10">
        <f t="shared" si="0"/>
        <v>48.571428571428569</v>
      </c>
    </row>
    <row r="24" spans="2:17">
      <c r="B24" s="6">
        <f t="shared" si="1"/>
        <v>16</v>
      </c>
      <c r="C24" s="6" t="s">
        <v>80</v>
      </c>
      <c r="D24" s="22" t="s">
        <v>41</v>
      </c>
      <c r="E24" s="23"/>
      <c r="F24" s="23"/>
      <c r="G24" s="23"/>
      <c r="H24" s="23"/>
      <c r="I24" s="24"/>
      <c r="J24">
        <v>84</v>
      </c>
      <c r="K24" s="4">
        <v>89</v>
      </c>
      <c r="L24" s="4">
        <v>81</v>
      </c>
      <c r="M24" s="4">
        <v>86</v>
      </c>
      <c r="N24" s="4"/>
      <c r="O24" s="4"/>
      <c r="P24" s="4"/>
      <c r="Q24" s="10">
        <f t="shared" si="0"/>
        <v>48.571428571428569</v>
      </c>
    </row>
    <row r="25" spans="2:17">
      <c r="B25" s="6">
        <f t="shared" si="1"/>
        <v>17</v>
      </c>
      <c r="C25" s="6" t="s">
        <v>70</v>
      </c>
      <c r="D25" s="22" t="s">
        <v>42</v>
      </c>
      <c r="E25" s="23"/>
      <c r="F25" s="23"/>
      <c r="G25" s="23"/>
      <c r="H25" s="23"/>
      <c r="I25" s="24"/>
      <c r="J25">
        <v>99</v>
      </c>
      <c r="K25" s="4">
        <v>98</v>
      </c>
      <c r="L25" s="4">
        <v>95</v>
      </c>
      <c r="M25" s="4">
        <v>100</v>
      </c>
      <c r="N25" s="4"/>
      <c r="O25" s="4"/>
      <c r="P25" s="4"/>
      <c r="Q25" s="10">
        <f t="shared" si="0"/>
        <v>56</v>
      </c>
    </row>
    <row r="26" spans="2:17" ht="15" thickBot="1">
      <c r="B26" s="6">
        <f t="shared" si="1"/>
        <v>18</v>
      </c>
      <c r="C26" s="6" t="s">
        <v>71</v>
      </c>
      <c r="D26" s="22" t="s">
        <v>43</v>
      </c>
      <c r="E26" s="23"/>
      <c r="F26" s="23"/>
      <c r="G26" s="23"/>
      <c r="H26" s="23"/>
      <c r="I26" s="24"/>
      <c r="J26">
        <v>87</v>
      </c>
      <c r="K26" s="4">
        <v>93</v>
      </c>
      <c r="L26" s="4">
        <v>93</v>
      </c>
      <c r="M26" s="4">
        <v>94</v>
      </c>
      <c r="N26" s="4"/>
      <c r="O26" s="4"/>
      <c r="P26" s="4"/>
      <c r="Q26" s="10">
        <f t="shared" si="0"/>
        <v>52.428571428571431</v>
      </c>
    </row>
    <row r="27" spans="2:17" ht="15" thickBot="1">
      <c r="B27" s="6">
        <f t="shared" si="1"/>
        <v>19</v>
      </c>
      <c r="C27" s="6" t="s">
        <v>175</v>
      </c>
      <c r="D27" s="22" t="s">
        <v>174</v>
      </c>
      <c r="E27" s="23"/>
      <c r="F27" s="23"/>
      <c r="G27" s="23"/>
      <c r="H27" s="23"/>
      <c r="I27" s="24"/>
      <c r="J27" s="17">
        <v>87</v>
      </c>
      <c r="K27" s="4">
        <v>85</v>
      </c>
      <c r="L27" s="4">
        <v>26</v>
      </c>
      <c r="M27" s="4">
        <v>25</v>
      </c>
      <c r="N27" s="4"/>
      <c r="O27" s="4"/>
      <c r="P27" s="4"/>
      <c r="Q27" s="10">
        <f t="shared" si="0"/>
        <v>31.857142857142858</v>
      </c>
    </row>
    <row r="28" spans="2:17">
      <c r="B28" s="6">
        <f t="shared" si="1"/>
        <v>20</v>
      </c>
      <c r="C28" s="6" t="s">
        <v>72</v>
      </c>
      <c r="D28" s="22" t="s">
        <v>44</v>
      </c>
      <c r="E28" s="23"/>
      <c r="F28" s="23"/>
      <c r="G28" s="23"/>
      <c r="H28" s="23"/>
      <c r="I28" s="24"/>
      <c r="J28">
        <v>80</v>
      </c>
      <c r="K28" s="4">
        <v>72</v>
      </c>
      <c r="L28" s="4">
        <v>71</v>
      </c>
      <c r="M28" s="4">
        <v>73</v>
      </c>
      <c r="N28" s="4"/>
      <c r="O28" s="4"/>
      <c r="P28" s="4"/>
      <c r="Q28" s="10">
        <f t="shared" si="0"/>
        <v>42.285714285714285</v>
      </c>
    </row>
    <row r="29" spans="2:17">
      <c r="B29" s="6">
        <f t="shared" si="1"/>
        <v>21</v>
      </c>
      <c r="C29" s="6" t="s">
        <v>81</v>
      </c>
      <c r="D29" s="22" t="s">
        <v>45</v>
      </c>
      <c r="E29" s="23"/>
      <c r="F29" s="23"/>
      <c r="G29" s="23"/>
      <c r="H29" s="23"/>
      <c r="I29" s="24"/>
      <c r="J29">
        <v>87</v>
      </c>
      <c r="K29" s="4">
        <v>70</v>
      </c>
      <c r="L29" s="4">
        <v>81</v>
      </c>
      <c r="M29" s="4">
        <v>82</v>
      </c>
      <c r="N29" s="4"/>
      <c r="O29" s="4"/>
      <c r="P29" s="4"/>
      <c r="Q29" s="10">
        <f t="shared" si="0"/>
        <v>45.714285714285715</v>
      </c>
    </row>
    <row r="30" spans="2:17">
      <c r="B30" s="6">
        <f t="shared" si="1"/>
        <v>22</v>
      </c>
      <c r="C30" s="6" t="s">
        <v>73</v>
      </c>
      <c r="D30" s="22" t="s">
        <v>46</v>
      </c>
      <c r="E30" s="23"/>
      <c r="F30" s="23"/>
      <c r="G30" s="23"/>
      <c r="H30" s="23"/>
      <c r="I30" s="24"/>
      <c r="J30">
        <v>86</v>
      </c>
      <c r="K30" s="4">
        <v>92</v>
      </c>
      <c r="L30" s="4">
        <v>88</v>
      </c>
      <c r="M30" s="4">
        <v>91</v>
      </c>
      <c r="N30" s="4"/>
      <c r="O30" s="4"/>
      <c r="P30" s="4"/>
      <c r="Q30" s="10">
        <f t="shared" si="0"/>
        <v>51</v>
      </c>
    </row>
    <row r="31" spans="2:17">
      <c r="B31" s="6">
        <f t="shared" si="1"/>
        <v>23</v>
      </c>
      <c r="C31" s="6" t="s">
        <v>74</v>
      </c>
      <c r="D31" s="22" t="s">
        <v>47</v>
      </c>
      <c r="E31" s="23"/>
      <c r="F31" s="23"/>
      <c r="G31" s="23"/>
      <c r="H31" s="23"/>
      <c r="I31" s="24"/>
      <c r="J31">
        <v>87</v>
      </c>
      <c r="K31" s="4">
        <v>87</v>
      </c>
      <c r="L31" s="4">
        <v>90</v>
      </c>
      <c r="M31" s="4">
        <v>84</v>
      </c>
      <c r="N31" s="4"/>
      <c r="O31" s="4"/>
      <c r="P31" s="4"/>
      <c r="Q31" s="10">
        <f t="shared" si="0"/>
        <v>49.714285714285715</v>
      </c>
    </row>
    <row r="32" spans="2:17">
      <c r="B32" s="6">
        <f t="shared" si="1"/>
        <v>24</v>
      </c>
      <c r="C32" s="6" t="s">
        <v>82</v>
      </c>
      <c r="D32" s="22" t="s">
        <v>48</v>
      </c>
      <c r="E32" s="23"/>
      <c r="F32" s="23"/>
      <c r="G32" s="23"/>
      <c r="H32" s="23"/>
      <c r="I32" s="24"/>
      <c r="J32">
        <v>70</v>
      </c>
      <c r="K32" s="4">
        <v>85</v>
      </c>
      <c r="L32" s="4">
        <v>80</v>
      </c>
      <c r="M32" s="4">
        <v>82</v>
      </c>
      <c r="N32" s="4"/>
      <c r="O32" s="4"/>
      <c r="P32" s="4"/>
      <c r="Q32" s="10">
        <f t="shared" si="0"/>
        <v>45.285714285714285</v>
      </c>
    </row>
    <row r="33" spans="2:17">
      <c r="B33" s="6">
        <f t="shared" si="1"/>
        <v>25</v>
      </c>
      <c r="C33" s="6" t="s">
        <v>57</v>
      </c>
      <c r="D33" s="22" t="s">
        <v>56</v>
      </c>
      <c r="E33" s="23"/>
      <c r="F33" s="23"/>
      <c r="G33" s="23"/>
      <c r="H33" s="23"/>
      <c r="I33" s="24"/>
      <c r="J33">
        <v>81</v>
      </c>
      <c r="K33" s="4">
        <v>77</v>
      </c>
      <c r="L33" s="4">
        <v>71</v>
      </c>
      <c r="M33" s="4">
        <v>70</v>
      </c>
      <c r="N33" s="4"/>
      <c r="O33" s="4"/>
      <c r="P33" s="4"/>
      <c r="Q33" s="10">
        <f t="shared" si="0"/>
        <v>42.714285714285715</v>
      </c>
    </row>
    <row r="34" spans="2:17">
      <c r="B34" s="6">
        <f t="shared" si="1"/>
        <v>26</v>
      </c>
      <c r="C34" s="6" t="s">
        <v>177</v>
      </c>
      <c r="D34" s="22" t="s">
        <v>176</v>
      </c>
      <c r="E34" s="23"/>
      <c r="F34" s="23"/>
      <c r="G34" s="23"/>
      <c r="H34" s="23"/>
      <c r="I34" s="24"/>
      <c r="J34">
        <v>95</v>
      </c>
      <c r="K34" s="4">
        <v>85</v>
      </c>
      <c r="L34" s="4">
        <v>82</v>
      </c>
      <c r="M34" s="4">
        <v>80</v>
      </c>
      <c r="N34" s="4"/>
      <c r="O34" s="4"/>
      <c r="P34" s="4"/>
      <c r="Q34" s="10">
        <f t="shared" si="0"/>
        <v>48.857142857142854</v>
      </c>
    </row>
    <row r="35" spans="2:17">
      <c r="B35" s="6">
        <f t="shared" si="1"/>
        <v>27</v>
      </c>
      <c r="C35" s="6" t="s">
        <v>83</v>
      </c>
      <c r="D35" s="22" t="s">
        <v>50</v>
      </c>
      <c r="E35" s="23"/>
      <c r="F35" s="23"/>
      <c r="G35" s="23"/>
      <c r="H35" s="23"/>
      <c r="I35" s="24"/>
      <c r="J35">
        <v>70</v>
      </c>
      <c r="K35" s="4">
        <v>70</v>
      </c>
      <c r="L35" s="4">
        <v>85</v>
      </c>
      <c r="M35" s="4">
        <v>88</v>
      </c>
      <c r="N35" s="4"/>
      <c r="O35" s="4"/>
      <c r="P35" s="4"/>
      <c r="Q35" s="10">
        <f t="shared" si="0"/>
        <v>44.714285714285715</v>
      </c>
    </row>
    <row r="36" spans="2:17">
      <c r="B36" s="6">
        <f t="shared" si="1"/>
        <v>28</v>
      </c>
      <c r="C36" s="6" t="s">
        <v>75</v>
      </c>
      <c r="D36" s="22" t="s">
        <v>51</v>
      </c>
      <c r="E36" s="23"/>
      <c r="F36" s="23"/>
      <c r="G36" s="23"/>
      <c r="H36" s="23"/>
      <c r="I36" s="24"/>
      <c r="J36">
        <v>90</v>
      </c>
      <c r="K36" s="4">
        <v>92</v>
      </c>
      <c r="L36" s="4">
        <v>88</v>
      </c>
      <c r="M36" s="4">
        <v>89</v>
      </c>
      <c r="N36" s="4"/>
      <c r="O36" s="4"/>
      <c r="P36" s="4"/>
      <c r="Q36" s="10">
        <f t="shared" si="0"/>
        <v>51.285714285714285</v>
      </c>
    </row>
    <row r="37" spans="2:17">
      <c r="B37" s="6">
        <f t="shared" si="1"/>
        <v>29</v>
      </c>
      <c r="C37" s="6" t="s">
        <v>76</v>
      </c>
      <c r="D37" s="22" t="s">
        <v>52</v>
      </c>
      <c r="E37" s="23"/>
      <c r="F37" s="23"/>
      <c r="G37" s="23"/>
      <c r="H37" s="23"/>
      <c r="I37" s="24"/>
      <c r="J37">
        <v>81</v>
      </c>
      <c r="K37" s="4">
        <v>70</v>
      </c>
      <c r="L37" s="4">
        <v>80</v>
      </c>
      <c r="M37" s="4">
        <v>74</v>
      </c>
      <c r="N37" s="4"/>
      <c r="O37" s="4"/>
      <c r="P37" s="4"/>
      <c r="Q37" s="10">
        <f t="shared" si="0"/>
        <v>43.571428571428569</v>
      </c>
    </row>
    <row r="38" spans="2:17">
      <c r="B38" s="6">
        <f t="shared" si="1"/>
        <v>30</v>
      </c>
      <c r="C38" s="6" t="s">
        <v>77</v>
      </c>
      <c r="D38" s="37" t="s">
        <v>53</v>
      </c>
      <c r="E38" s="37"/>
      <c r="F38" s="37"/>
      <c r="G38" s="37"/>
      <c r="H38" s="37"/>
      <c r="I38" s="37"/>
      <c r="J38">
        <v>94</v>
      </c>
      <c r="K38" s="4">
        <v>94</v>
      </c>
      <c r="L38" s="4">
        <v>81</v>
      </c>
      <c r="M38" s="4">
        <v>93</v>
      </c>
      <c r="N38" s="4"/>
      <c r="O38" s="4"/>
      <c r="P38" s="4"/>
      <c r="Q38" s="10">
        <f t="shared" si="0"/>
        <v>51.714285714285715</v>
      </c>
    </row>
    <row r="39" spans="2:17">
      <c r="B39" s="6">
        <f t="shared" si="1"/>
        <v>31</v>
      </c>
      <c r="C39" s="6"/>
      <c r="D39" s="37"/>
      <c r="E39" s="37"/>
      <c r="F39" s="37"/>
      <c r="G39" s="37"/>
      <c r="H39" s="37"/>
      <c r="I39" s="3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>
      <c r="B40" s="6">
        <f t="shared" si="1"/>
        <v>32</v>
      </c>
      <c r="C40" s="6"/>
      <c r="D40" s="37"/>
      <c r="E40" s="37"/>
      <c r="F40" s="37"/>
      <c r="G40" s="37"/>
      <c r="H40" s="37"/>
      <c r="I40" s="3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>
      <c r="B41" s="6">
        <f t="shared" si="1"/>
        <v>33</v>
      </c>
      <c r="C41" s="6"/>
      <c r="D41" s="37"/>
      <c r="E41" s="37"/>
      <c r="F41" s="37"/>
      <c r="G41" s="37"/>
      <c r="H41" s="37"/>
      <c r="I41" s="3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>
      <c r="B42" s="6">
        <f t="shared" si="1"/>
        <v>34</v>
      </c>
      <c r="C42" s="6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30"/>
      <c r="D54" s="30"/>
      <c r="E54" s="1"/>
      <c r="H54" s="41" t="s">
        <v>19</v>
      </c>
      <c r="I54" s="41"/>
      <c r="J54" s="11">
        <f>COUNTIF(J9:J53,"&gt;=70")</f>
        <v>30</v>
      </c>
      <c r="K54" s="11">
        <f t="shared" ref="K54:P54" si="3">COUNTIF(K9:K53,"&gt;=70")</f>
        <v>30</v>
      </c>
      <c r="L54" s="11">
        <f t="shared" si="3"/>
        <v>29</v>
      </c>
      <c r="M54" s="11">
        <f t="shared" si="3"/>
        <v>29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30"/>
      <c r="D55" s="30"/>
      <c r="E55" s="8"/>
      <c r="H55" s="42" t="s">
        <v>20</v>
      </c>
      <c r="I55" s="42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1</v>
      </c>
      <c r="M55" s="12">
        <f t="shared" si="5"/>
        <v>1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30"/>
      <c r="D56" s="30"/>
      <c r="E56" s="30"/>
      <c r="H56" s="42" t="s">
        <v>21</v>
      </c>
      <c r="I56" s="42"/>
      <c r="J56" s="12">
        <f>COUNT(J9:J53)</f>
        <v>30</v>
      </c>
      <c r="K56" s="12">
        <f t="shared" ref="K56:Q56" si="6">COUNT(K9:K53)</f>
        <v>30</v>
      </c>
      <c r="L56" s="12">
        <f t="shared" si="6"/>
        <v>30</v>
      </c>
      <c r="M56" s="12">
        <f t="shared" si="6"/>
        <v>30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30"/>
      <c r="D57" s="30"/>
      <c r="E57" s="1"/>
      <c r="H57" s="43" t="s">
        <v>16</v>
      </c>
      <c r="I57" s="43"/>
      <c r="J57" s="13">
        <f>J54/J56</f>
        <v>1</v>
      </c>
      <c r="K57" s="14">
        <f t="shared" ref="K57:Q57" si="7">K54/K56</f>
        <v>1</v>
      </c>
      <c r="L57" s="14">
        <f t="shared" si="7"/>
        <v>0.96666666666666667</v>
      </c>
      <c r="M57" s="14">
        <f t="shared" si="7"/>
        <v>0.96666666666666667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30"/>
      <c r="D58" s="30"/>
      <c r="E58" s="1"/>
      <c r="H58" s="43" t="s">
        <v>17</v>
      </c>
      <c r="I58" s="43"/>
      <c r="J58" s="13">
        <f>J55/J56</f>
        <v>0</v>
      </c>
      <c r="K58" s="13">
        <f t="shared" ref="K58:Q58" si="8">K55/K56</f>
        <v>0</v>
      </c>
      <c r="L58" s="14">
        <f t="shared" si="8"/>
        <v>3.3333333333333333E-2</v>
      </c>
      <c r="M58" s="14">
        <f t="shared" si="8"/>
        <v>3.3333333333333333E-2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30"/>
      <c r="D59" s="30"/>
      <c r="E59" s="8"/>
    </row>
    <row r="60" spans="2:17">
      <c r="C60" s="1"/>
      <c r="D60" s="1"/>
      <c r="E60" s="8"/>
    </row>
    <row r="61" spans="2:17">
      <c r="J61" s="44"/>
      <c r="K61" s="44"/>
      <c r="L61" s="44"/>
      <c r="M61" s="44"/>
      <c r="N61" s="44"/>
      <c r="O61" s="44"/>
      <c r="P61" s="44"/>
    </row>
    <row r="62" spans="2:17">
      <c r="J62" s="45" t="s">
        <v>18</v>
      </c>
      <c r="K62" s="45"/>
      <c r="L62" s="45"/>
      <c r="M62" s="45"/>
      <c r="N62" s="45"/>
      <c r="O62" s="45"/>
      <c r="P62" s="4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abSelected="1" topLeftCell="E1" zoomScale="161" zoomScaleNormal="84" workbookViewId="0">
      <selection activeCell="N4" sqref="N4:O4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18">
      <c r="C4" t="s">
        <v>0</v>
      </c>
      <c r="D4" s="27" t="s">
        <v>27</v>
      </c>
      <c r="E4" s="27"/>
      <c r="F4" s="27"/>
      <c r="G4" s="27"/>
      <c r="I4" t="s">
        <v>1</v>
      </c>
      <c r="J4" s="28" t="s">
        <v>26</v>
      </c>
      <c r="K4" s="28"/>
      <c r="M4" t="s">
        <v>2</v>
      </c>
      <c r="N4" s="29">
        <v>45566</v>
      </c>
      <c r="O4" s="29"/>
    </row>
    <row r="5" spans="2:18" ht="6.75" customHeight="1">
      <c r="D5" s="5"/>
      <c r="E5" s="5"/>
      <c r="F5" s="5"/>
      <c r="G5" s="5"/>
    </row>
    <row r="6" spans="2:18">
      <c r="C6" t="s">
        <v>3</v>
      </c>
      <c r="D6" s="28" t="s">
        <v>87</v>
      </c>
      <c r="E6" s="28"/>
      <c r="F6" s="28"/>
      <c r="G6" s="28"/>
      <c r="I6" s="30" t="s">
        <v>22</v>
      </c>
      <c r="J6" s="30"/>
      <c r="K6" s="31" t="s">
        <v>24</v>
      </c>
      <c r="L6" s="31"/>
      <c r="M6" s="31"/>
      <c r="N6" s="31"/>
      <c r="O6" s="31"/>
      <c r="P6" s="31"/>
    </row>
    <row r="7" spans="2:18" ht="11.25" customHeight="1"/>
    <row r="8" spans="2:18" ht="15" thickBot="1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thickBot="1">
      <c r="B9" s="6">
        <v>1</v>
      </c>
      <c r="C9" s="16" t="s">
        <v>170</v>
      </c>
      <c r="D9" s="22" t="s">
        <v>167</v>
      </c>
      <c r="E9" s="23"/>
      <c r="F9" s="23"/>
      <c r="G9" s="23"/>
      <c r="H9" s="23"/>
      <c r="I9" s="24"/>
      <c r="J9" s="4">
        <v>80</v>
      </c>
      <c r="K9" s="4">
        <v>80</v>
      </c>
      <c r="L9" s="4">
        <v>80</v>
      </c>
      <c r="M9" s="4">
        <v>81</v>
      </c>
      <c r="N9" s="4"/>
      <c r="O9" s="4"/>
      <c r="P9" s="4"/>
      <c r="Q9" s="10">
        <f>SUM(J9:P9)/7</f>
        <v>45.857142857142854</v>
      </c>
    </row>
    <row r="10" spans="2:18" ht="15" thickBot="1">
      <c r="B10" s="6">
        <f>B9+1</f>
        <v>2</v>
      </c>
      <c r="C10" s="16" t="s">
        <v>171</v>
      </c>
      <c r="D10" s="22" t="s">
        <v>168</v>
      </c>
      <c r="E10" s="23"/>
      <c r="F10" s="23"/>
      <c r="G10" s="23"/>
      <c r="H10" s="23"/>
      <c r="I10" s="24"/>
      <c r="J10" s="4">
        <v>63</v>
      </c>
      <c r="K10" s="4">
        <v>0</v>
      </c>
      <c r="L10" s="4">
        <v>46</v>
      </c>
      <c r="M10" s="4">
        <v>0</v>
      </c>
      <c r="N10" s="4"/>
      <c r="O10" s="4"/>
      <c r="P10" s="4"/>
      <c r="Q10" s="10">
        <f t="shared" ref="Q10:Q48" si="0">SUM(J10:P10)/7</f>
        <v>15.571428571428571</v>
      </c>
    </row>
    <row r="11" spans="2:18" ht="15" thickBot="1">
      <c r="B11" s="6">
        <f t="shared" ref="B11:B53" si="1">B10+1</f>
        <v>3</v>
      </c>
      <c r="C11" s="16" t="s">
        <v>172</v>
      </c>
      <c r="D11" s="22" t="s">
        <v>169</v>
      </c>
      <c r="E11" s="23"/>
      <c r="F11" s="23"/>
      <c r="G11" s="23"/>
      <c r="H11" s="23"/>
      <c r="I11" s="24"/>
      <c r="J11" s="4">
        <v>80</v>
      </c>
      <c r="K11" s="4">
        <v>80</v>
      </c>
      <c r="L11" s="4">
        <v>88</v>
      </c>
      <c r="M11" s="4">
        <v>84</v>
      </c>
      <c r="N11" s="4"/>
      <c r="O11" s="4"/>
      <c r="P11" s="4"/>
      <c r="Q11" s="10">
        <f t="shared" si="0"/>
        <v>47.428571428571431</v>
      </c>
    </row>
    <row r="12" spans="2:18">
      <c r="B12" s="6">
        <f t="shared" si="1"/>
        <v>4</v>
      </c>
      <c r="C12" s="6"/>
      <c r="D12" s="22"/>
      <c r="E12" s="23"/>
      <c r="F12" s="23"/>
      <c r="G12" s="23"/>
      <c r="H12" s="23"/>
      <c r="I12" s="24"/>
      <c r="J12" s="4"/>
      <c r="K12" s="4"/>
      <c r="L12" s="4"/>
      <c r="M12" s="4"/>
      <c r="N12" s="4"/>
      <c r="O12" s="4"/>
      <c r="P12" s="4"/>
      <c r="Q12" s="10">
        <f t="shared" si="0"/>
        <v>0</v>
      </c>
    </row>
    <row r="13" spans="2:18">
      <c r="B13" s="6">
        <f t="shared" si="1"/>
        <v>5</v>
      </c>
      <c r="C13" s="6"/>
      <c r="D13" s="22"/>
      <c r="E13" s="23"/>
      <c r="F13" s="23"/>
      <c r="G13" s="23"/>
      <c r="H13" s="23"/>
      <c r="I13" s="24"/>
      <c r="J13" s="4"/>
      <c r="K13" s="4"/>
      <c r="L13" s="4"/>
      <c r="M13" s="4"/>
      <c r="N13" s="4"/>
      <c r="O13" s="4"/>
      <c r="P13" s="4"/>
      <c r="Q13" s="10">
        <f t="shared" si="0"/>
        <v>0</v>
      </c>
    </row>
    <row r="14" spans="2:18">
      <c r="B14" s="6">
        <f t="shared" si="1"/>
        <v>6</v>
      </c>
      <c r="C14" s="6"/>
      <c r="D14" s="22"/>
      <c r="E14" s="23"/>
      <c r="F14" s="23"/>
      <c r="G14" s="23"/>
      <c r="H14" s="23"/>
      <c r="I14" s="24"/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18">
      <c r="B15" s="6">
        <f t="shared" si="1"/>
        <v>7</v>
      </c>
      <c r="C15" s="6"/>
      <c r="D15" s="22"/>
      <c r="E15" s="23"/>
      <c r="F15" s="23"/>
      <c r="G15" s="23"/>
      <c r="H15" s="23"/>
      <c r="I15" s="24"/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18">
      <c r="B16" s="6">
        <f t="shared" si="1"/>
        <v>8</v>
      </c>
      <c r="C16" s="6"/>
      <c r="D16" s="22"/>
      <c r="E16" s="23"/>
      <c r="F16" s="23"/>
      <c r="G16" s="23"/>
      <c r="H16" s="23"/>
      <c r="I16" s="24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>
      <c r="B17" s="6">
        <f t="shared" si="1"/>
        <v>9</v>
      </c>
      <c r="C17" s="6"/>
      <c r="D17" s="22"/>
      <c r="E17" s="23"/>
      <c r="F17" s="23"/>
      <c r="G17" s="23"/>
      <c r="H17" s="23"/>
      <c r="I17" s="24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>
      <c r="B18" s="6">
        <f t="shared" si="1"/>
        <v>10</v>
      </c>
      <c r="C18" s="6"/>
      <c r="D18" s="22"/>
      <c r="E18" s="23"/>
      <c r="F18" s="23"/>
      <c r="G18" s="23"/>
      <c r="H18" s="23"/>
      <c r="I18" s="24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>
      <c r="B19" s="6">
        <f t="shared" si="1"/>
        <v>11</v>
      </c>
      <c r="C19" s="6"/>
      <c r="D19" s="22"/>
      <c r="E19" s="23"/>
      <c r="F19" s="23"/>
      <c r="G19" s="23"/>
      <c r="H19" s="23"/>
      <c r="I19" s="24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>
      <c r="B20" s="6">
        <f t="shared" si="1"/>
        <v>12</v>
      </c>
      <c r="C20" s="6"/>
      <c r="D20" s="22"/>
      <c r="E20" s="23"/>
      <c r="F20" s="23"/>
      <c r="G20" s="23"/>
      <c r="H20" s="23"/>
      <c r="I20" s="24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>
      <c r="B21" s="6">
        <f t="shared" si="1"/>
        <v>13</v>
      </c>
      <c r="C21" s="6"/>
      <c r="D21" s="22"/>
      <c r="E21" s="23"/>
      <c r="F21" s="23"/>
      <c r="G21" s="23"/>
      <c r="H21" s="23"/>
      <c r="I21" s="24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>
      <c r="B22" s="6">
        <f t="shared" si="1"/>
        <v>14</v>
      </c>
      <c r="C22" s="6"/>
      <c r="D22" s="22"/>
      <c r="E22" s="23"/>
      <c r="F22" s="23"/>
      <c r="G22" s="23"/>
      <c r="H22" s="23"/>
      <c r="I22" s="24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>
      <c r="B23" s="6">
        <f t="shared" si="1"/>
        <v>15</v>
      </c>
      <c r="C23" s="6"/>
      <c r="D23" s="22"/>
      <c r="E23" s="23"/>
      <c r="F23" s="23"/>
      <c r="G23" s="23"/>
      <c r="H23" s="23"/>
      <c r="I23" s="24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>
      <c r="B24" s="6">
        <f t="shared" si="1"/>
        <v>16</v>
      </c>
      <c r="C24" s="6"/>
      <c r="D24" s="22"/>
      <c r="E24" s="23"/>
      <c r="F24" s="23"/>
      <c r="G24" s="23"/>
      <c r="H24" s="23"/>
      <c r="I24" s="24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>
      <c r="B25" s="6">
        <f t="shared" si="1"/>
        <v>17</v>
      </c>
      <c r="C25" s="6"/>
      <c r="D25" s="22"/>
      <c r="E25" s="23"/>
      <c r="F25" s="23"/>
      <c r="G25" s="23"/>
      <c r="H25" s="23"/>
      <c r="I25" s="24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>
      <c r="B26" s="6">
        <f t="shared" si="1"/>
        <v>18</v>
      </c>
      <c r="C26" s="6"/>
      <c r="D26" s="22"/>
      <c r="E26" s="23"/>
      <c r="F26" s="23"/>
      <c r="G26" s="23"/>
      <c r="H26" s="23"/>
      <c r="I26" s="24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>
      <c r="B27" s="6">
        <f t="shared" si="1"/>
        <v>19</v>
      </c>
      <c r="C27" s="6"/>
      <c r="D27" s="22"/>
      <c r="E27" s="23"/>
      <c r="F27" s="23"/>
      <c r="G27" s="23"/>
      <c r="H27" s="23"/>
      <c r="I27" s="24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>
      <c r="B28" s="6">
        <f t="shared" si="1"/>
        <v>20</v>
      </c>
      <c r="C28" s="6"/>
      <c r="D28" s="22"/>
      <c r="E28" s="23"/>
      <c r="F28" s="23"/>
      <c r="G28" s="23"/>
      <c r="H28" s="23"/>
      <c r="I28" s="24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>
      <c r="B29" s="6">
        <f t="shared" si="1"/>
        <v>21</v>
      </c>
      <c r="C29" s="6"/>
      <c r="D29" s="22"/>
      <c r="E29" s="23"/>
      <c r="F29" s="23"/>
      <c r="G29" s="23"/>
      <c r="H29" s="23"/>
      <c r="I29" s="24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>
      <c r="B30" s="6">
        <f t="shared" si="1"/>
        <v>22</v>
      </c>
      <c r="C30" s="6"/>
      <c r="D30" s="22"/>
      <c r="E30" s="23"/>
      <c r="F30" s="23"/>
      <c r="G30" s="23"/>
      <c r="H30" s="23"/>
      <c r="I30" s="24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>
      <c r="B31" s="6">
        <f t="shared" si="1"/>
        <v>23</v>
      </c>
      <c r="C31" s="6"/>
      <c r="D31" s="22"/>
      <c r="E31" s="23"/>
      <c r="F31" s="23"/>
      <c r="G31" s="23"/>
      <c r="H31" s="23"/>
      <c r="I31" s="24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>
      <c r="B32" s="6">
        <f t="shared" si="1"/>
        <v>24</v>
      </c>
      <c r="C32" s="6"/>
      <c r="D32" s="22"/>
      <c r="E32" s="23"/>
      <c r="F32" s="23"/>
      <c r="G32" s="23"/>
      <c r="H32" s="23"/>
      <c r="I32" s="24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>
      <c r="B33" s="6">
        <f t="shared" si="1"/>
        <v>25</v>
      </c>
      <c r="C33" s="6"/>
      <c r="D33" s="22"/>
      <c r="E33" s="23"/>
      <c r="F33" s="23"/>
      <c r="G33" s="23"/>
      <c r="H33" s="23"/>
      <c r="I33" s="24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>
      <c r="B34" s="6">
        <f t="shared" si="1"/>
        <v>26</v>
      </c>
      <c r="C34" s="6"/>
      <c r="D34" s="22"/>
      <c r="E34" s="23"/>
      <c r="F34" s="23"/>
      <c r="G34" s="23"/>
      <c r="H34" s="23"/>
      <c r="I34" s="24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>
      <c r="B35" s="6">
        <f t="shared" si="1"/>
        <v>27</v>
      </c>
      <c r="C35" s="6"/>
      <c r="D35" s="22"/>
      <c r="E35" s="23"/>
      <c r="F35" s="23"/>
      <c r="G35" s="23"/>
      <c r="H35" s="23"/>
      <c r="I35" s="24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>
      <c r="B36" s="6">
        <f t="shared" si="1"/>
        <v>28</v>
      </c>
      <c r="C36" s="6"/>
      <c r="D36" s="22"/>
      <c r="E36" s="23"/>
      <c r="F36" s="23"/>
      <c r="G36" s="23"/>
      <c r="H36" s="23"/>
      <c r="I36" s="24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>
      <c r="B37" s="6">
        <f t="shared" si="1"/>
        <v>29</v>
      </c>
      <c r="C37" s="6"/>
      <c r="D37" s="37"/>
      <c r="E37" s="37"/>
      <c r="F37" s="37"/>
      <c r="G37" s="37"/>
      <c r="H37" s="37"/>
      <c r="I37" s="3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>
      <c r="B38" s="6">
        <f t="shared" si="1"/>
        <v>30</v>
      </c>
      <c r="C38" s="6"/>
      <c r="D38" s="37"/>
      <c r="E38" s="37"/>
      <c r="F38" s="37"/>
      <c r="G38" s="37"/>
      <c r="H38" s="37"/>
      <c r="I38" s="3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>
      <c r="B39" s="6">
        <f t="shared" si="1"/>
        <v>31</v>
      </c>
      <c r="C39" s="6"/>
      <c r="D39" s="37"/>
      <c r="E39" s="37"/>
      <c r="F39" s="37"/>
      <c r="G39" s="37"/>
      <c r="H39" s="37"/>
      <c r="I39" s="3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>
      <c r="B40" s="6">
        <f t="shared" si="1"/>
        <v>32</v>
      </c>
      <c r="C40" s="6"/>
      <c r="D40" s="37"/>
      <c r="E40" s="37"/>
      <c r="F40" s="37"/>
      <c r="G40" s="37"/>
      <c r="H40" s="37"/>
      <c r="I40" s="3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>
      <c r="B41" s="6">
        <f t="shared" si="1"/>
        <v>33</v>
      </c>
      <c r="C41" s="6"/>
      <c r="D41" s="37"/>
      <c r="E41" s="37"/>
      <c r="F41" s="37"/>
      <c r="G41" s="37"/>
      <c r="H41" s="37"/>
      <c r="I41" s="3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>
      <c r="B42" s="6">
        <f t="shared" si="1"/>
        <v>34</v>
      </c>
      <c r="C42" s="6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30"/>
      <c r="D54" s="30"/>
      <c r="E54" s="1"/>
      <c r="H54" s="41" t="s">
        <v>19</v>
      </c>
      <c r="I54" s="41"/>
      <c r="J54" s="11">
        <f>COUNTIF(J9:J53,"&gt;=70")</f>
        <v>2</v>
      </c>
      <c r="K54" s="11">
        <f t="shared" ref="K54:P54" si="3">COUNTIF(K9:K53,"&gt;=70")</f>
        <v>2</v>
      </c>
      <c r="L54" s="11">
        <f t="shared" si="3"/>
        <v>2</v>
      </c>
      <c r="M54" s="11">
        <f t="shared" si="3"/>
        <v>2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30"/>
      <c r="D55" s="30"/>
      <c r="E55" s="8"/>
      <c r="H55" s="42" t="s">
        <v>20</v>
      </c>
      <c r="I55" s="42"/>
      <c r="J55" s="12">
        <f>COUNTIF(J9:J53,"&lt;70")</f>
        <v>1</v>
      </c>
      <c r="K55" s="12">
        <f t="shared" ref="K55:Q55" si="5">COUNTIF(K9:K53,"&lt;70")</f>
        <v>1</v>
      </c>
      <c r="L55" s="12">
        <f t="shared" si="5"/>
        <v>1</v>
      </c>
      <c r="M55" s="12">
        <f t="shared" si="5"/>
        <v>1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30"/>
      <c r="D56" s="30"/>
      <c r="E56" s="30"/>
      <c r="H56" s="42" t="s">
        <v>21</v>
      </c>
      <c r="I56" s="42"/>
      <c r="J56" s="12">
        <f>COUNT(J9:J53)</f>
        <v>3</v>
      </c>
      <c r="K56" s="12">
        <f t="shared" ref="K56:Q56" si="6">COUNT(K9:K53)</f>
        <v>3</v>
      </c>
      <c r="L56" s="12">
        <f t="shared" si="6"/>
        <v>3</v>
      </c>
      <c r="M56" s="12">
        <f t="shared" si="6"/>
        <v>3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30"/>
      <c r="D57" s="30"/>
      <c r="E57" s="1"/>
      <c r="H57" s="43" t="s">
        <v>16</v>
      </c>
      <c r="I57" s="43"/>
      <c r="J57" s="13">
        <f>J54/J56</f>
        <v>0.66666666666666663</v>
      </c>
      <c r="K57" s="14">
        <f t="shared" ref="K57:Q57" si="7">K54/K56</f>
        <v>0.66666666666666663</v>
      </c>
      <c r="L57" s="14">
        <f t="shared" si="7"/>
        <v>0.66666666666666663</v>
      </c>
      <c r="M57" s="14">
        <f t="shared" si="7"/>
        <v>0.66666666666666663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30"/>
      <c r="D58" s="30"/>
      <c r="E58" s="1"/>
      <c r="H58" s="43" t="s">
        <v>17</v>
      </c>
      <c r="I58" s="43"/>
      <c r="J58" s="13">
        <f>J55/J56</f>
        <v>0.33333333333333331</v>
      </c>
      <c r="K58" s="13">
        <f t="shared" ref="K58:Q58" si="8">K55/K56</f>
        <v>0.33333333333333331</v>
      </c>
      <c r="L58" s="14">
        <f t="shared" si="8"/>
        <v>0.33333333333333331</v>
      </c>
      <c r="M58" s="14">
        <f t="shared" si="8"/>
        <v>0.33333333333333331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30"/>
      <c r="D59" s="30"/>
      <c r="E59" s="8"/>
    </row>
    <row r="60" spans="2:17">
      <c r="C60" s="1"/>
      <c r="D60" s="1"/>
      <c r="E60" s="8"/>
    </row>
    <row r="61" spans="2:17">
      <c r="J61" s="44"/>
      <c r="K61" s="44"/>
      <c r="L61" s="44"/>
      <c r="M61" s="44"/>
      <c r="N61" s="44"/>
      <c r="O61" s="44"/>
      <c r="P61" s="44"/>
    </row>
    <row r="62" spans="2:17">
      <c r="J62" s="45" t="s">
        <v>18</v>
      </c>
      <c r="K62" s="45"/>
      <c r="L62" s="45"/>
      <c r="M62" s="45"/>
      <c r="N62" s="45"/>
      <c r="O62" s="45"/>
      <c r="P62" s="4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ELECTROMAGNETISMO A</vt:lpstr>
      <vt:lpstr>ELECTROMAGNETISMO B</vt:lpstr>
      <vt:lpstr>INSTRUMENTACION</vt:lpstr>
      <vt:lpstr>INSTRUMENTACION VIRTUAL</vt:lpstr>
      <vt:lpstr>ELECTRONICA DIGITAL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JOSE ANGEL NIEVES VAZQUEZ</cp:lastModifiedBy>
  <cp:lastPrinted>2023-03-21T15:13:53Z</cp:lastPrinted>
  <dcterms:created xsi:type="dcterms:W3CDTF">2023-03-14T19:16:59Z</dcterms:created>
  <dcterms:modified xsi:type="dcterms:W3CDTF">2024-01-10T14:05:26Z</dcterms:modified>
</cp:coreProperties>
</file>