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Jessica Personal\SEMESTRE SEP 2023 - ENE 2024\5) REPORTE FINAL SGI\"/>
    </mc:Choice>
  </mc:AlternateContent>
  <xr:revisionPtr revIDLastSave="0" documentId="13_ncr:1_{15F2957F-59EF-48E6-8AC9-B3501C589AEF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7" i="25" l="1"/>
  <c r="N28" i="25"/>
  <c r="M28" i="25"/>
  <c r="L28" i="25"/>
  <c r="K28" i="25"/>
  <c r="G28" i="25"/>
  <c r="F28" i="25"/>
  <c r="E28" i="25"/>
  <c r="L27" i="25"/>
  <c r="J27" i="25"/>
  <c r="I27" i="25"/>
  <c r="H27" i="25"/>
  <c r="E27" i="25"/>
  <c r="D27" i="25"/>
  <c r="C27" i="25"/>
  <c r="A27" i="25"/>
  <c r="L26" i="25"/>
  <c r="J26" i="25"/>
  <c r="I26" i="25"/>
  <c r="H26" i="25"/>
  <c r="E26" i="25"/>
  <c r="D26" i="25"/>
  <c r="C26" i="25"/>
  <c r="A26" i="25"/>
  <c r="L25" i="25"/>
  <c r="J25" i="25"/>
  <c r="I25" i="25"/>
  <c r="H25" i="25"/>
  <c r="E25" i="25"/>
  <c r="D25" i="25"/>
  <c r="C25" i="25"/>
  <c r="A25" i="25"/>
  <c r="L24" i="25"/>
  <c r="J24" i="25"/>
  <c r="I24" i="25"/>
  <c r="H24" i="25"/>
  <c r="E24" i="25"/>
  <c r="D24" i="25"/>
  <c r="C24" i="25"/>
  <c r="A24" i="25"/>
  <c r="L23" i="25"/>
  <c r="J23" i="25"/>
  <c r="I23" i="25"/>
  <c r="H23" i="25"/>
  <c r="E23" i="25"/>
  <c r="D23" i="25"/>
  <c r="C23" i="25"/>
  <c r="A23" i="25"/>
  <c r="L22" i="25"/>
  <c r="J22" i="25"/>
  <c r="I22" i="25"/>
  <c r="H22" i="25"/>
  <c r="E22" i="25"/>
  <c r="D22" i="25"/>
  <c r="C22" i="25"/>
  <c r="A22" i="25"/>
  <c r="L21" i="25"/>
  <c r="J21" i="25"/>
  <c r="I21" i="25"/>
  <c r="H21" i="25"/>
  <c r="E21" i="25"/>
  <c r="D21" i="25"/>
  <c r="C21" i="25"/>
  <c r="A21" i="25"/>
  <c r="L20" i="25"/>
  <c r="J20" i="25"/>
  <c r="I20" i="25"/>
  <c r="H20" i="25"/>
  <c r="E20" i="25"/>
  <c r="D20" i="25"/>
  <c r="C20" i="25"/>
  <c r="A20" i="25"/>
  <c r="L19" i="25"/>
  <c r="J19" i="25"/>
  <c r="I19" i="25"/>
  <c r="H19" i="25"/>
  <c r="E19" i="25"/>
  <c r="D19" i="25"/>
  <c r="C19" i="25"/>
  <c r="A19" i="25"/>
  <c r="L18" i="25"/>
  <c r="J18" i="25"/>
  <c r="I18" i="25"/>
  <c r="H18" i="25"/>
  <c r="E18" i="25"/>
  <c r="D18" i="25"/>
  <c r="C18" i="25"/>
  <c r="A18" i="25"/>
  <c r="L17" i="25"/>
  <c r="J17" i="25"/>
  <c r="I17" i="25"/>
  <c r="H17" i="25"/>
  <c r="E17" i="25"/>
  <c r="D17" i="25"/>
  <c r="C17" i="25"/>
  <c r="A17" i="25"/>
  <c r="L16" i="25"/>
  <c r="J16" i="25"/>
  <c r="I16" i="25"/>
  <c r="H16" i="25"/>
  <c r="E16" i="25"/>
  <c r="D16" i="25"/>
  <c r="C16" i="25"/>
  <c r="A16" i="25"/>
  <c r="L15" i="25"/>
  <c r="J15" i="25"/>
  <c r="I15" i="25"/>
  <c r="H15" i="25"/>
  <c r="E15" i="25"/>
  <c r="D15" i="25"/>
  <c r="C15" i="25"/>
  <c r="A15" i="25"/>
  <c r="L14" i="25"/>
  <c r="I14" i="25"/>
  <c r="J14" i="25" s="1"/>
  <c r="H14" i="25"/>
  <c r="E14" i="25"/>
  <c r="D14" i="25"/>
  <c r="C14" i="25"/>
  <c r="A14" i="25"/>
  <c r="B10" i="25"/>
  <c r="L8" i="25"/>
  <c r="H8" i="25"/>
  <c r="E8" i="25"/>
  <c r="B37" i="24"/>
  <c r="N28" i="24"/>
  <c r="M28" i="24"/>
  <c r="L28" i="24"/>
  <c r="K28" i="24"/>
  <c r="G28" i="24"/>
  <c r="F28" i="24"/>
  <c r="I28" i="24" s="1"/>
  <c r="J28" i="24" s="1"/>
  <c r="E28" i="24"/>
  <c r="L27" i="24"/>
  <c r="J27" i="24"/>
  <c r="I27" i="24"/>
  <c r="H27" i="24"/>
  <c r="E27" i="24"/>
  <c r="D27" i="24"/>
  <c r="C27" i="24"/>
  <c r="A27" i="24"/>
  <c r="L26" i="24"/>
  <c r="J26" i="24"/>
  <c r="I26" i="24"/>
  <c r="H26" i="24"/>
  <c r="E26" i="24"/>
  <c r="D26" i="24"/>
  <c r="C26" i="24"/>
  <c r="A26" i="24"/>
  <c r="L25" i="24"/>
  <c r="J25" i="24"/>
  <c r="I25" i="24"/>
  <c r="H25" i="24"/>
  <c r="E25" i="24"/>
  <c r="D25" i="24"/>
  <c r="C25" i="24"/>
  <c r="A25" i="24"/>
  <c r="L24" i="24"/>
  <c r="J24" i="24"/>
  <c r="I24" i="24"/>
  <c r="H24" i="24"/>
  <c r="E24" i="24"/>
  <c r="D24" i="24"/>
  <c r="C24" i="24"/>
  <c r="A24" i="24"/>
  <c r="L23" i="24"/>
  <c r="J23" i="24"/>
  <c r="I23" i="24"/>
  <c r="H23" i="24"/>
  <c r="E23" i="24"/>
  <c r="D23" i="24"/>
  <c r="C23" i="24"/>
  <c r="A23" i="24"/>
  <c r="L22" i="24"/>
  <c r="J22" i="24"/>
  <c r="I22" i="24"/>
  <c r="H22" i="24"/>
  <c r="E22" i="24"/>
  <c r="D22" i="24"/>
  <c r="C22" i="24"/>
  <c r="A22" i="24"/>
  <c r="L21" i="24"/>
  <c r="J21" i="24"/>
  <c r="I21" i="24"/>
  <c r="H21" i="24"/>
  <c r="E21" i="24"/>
  <c r="D21" i="24"/>
  <c r="C21" i="24"/>
  <c r="A21" i="24"/>
  <c r="L20" i="24"/>
  <c r="J20" i="24"/>
  <c r="I20" i="24"/>
  <c r="H20" i="24"/>
  <c r="E20" i="24"/>
  <c r="D20" i="24"/>
  <c r="C20" i="24"/>
  <c r="A20" i="24"/>
  <c r="L19" i="24"/>
  <c r="J19" i="24"/>
  <c r="I19" i="24"/>
  <c r="H19" i="24"/>
  <c r="E19" i="24"/>
  <c r="D19" i="24"/>
  <c r="C19" i="24"/>
  <c r="A19" i="24"/>
  <c r="L18" i="24"/>
  <c r="J18" i="24"/>
  <c r="I18" i="24"/>
  <c r="H18" i="24"/>
  <c r="E18" i="24"/>
  <c r="D18" i="24"/>
  <c r="C18" i="24"/>
  <c r="A18" i="24"/>
  <c r="L17" i="24"/>
  <c r="J17" i="24"/>
  <c r="I17" i="24"/>
  <c r="H17" i="24"/>
  <c r="E17" i="24"/>
  <c r="D17" i="24"/>
  <c r="C17" i="24"/>
  <c r="A17" i="24"/>
  <c r="L16" i="24"/>
  <c r="J16" i="24"/>
  <c r="I16" i="24"/>
  <c r="H16" i="24"/>
  <c r="E16" i="24"/>
  <c r="D16" i="24"/>
  <c r="C16" i="24"/>
  <c r="A16" i="24"/>
  <c r="L15" i="24"/>
  <c r="J15" i="24"/>
  <c r="I15" i="24"/>
  <c r="H15" i="24"/>
  <c r="E15" i="24"/>
  <c r="D15" i="24"/>
  <c r="C15" i="24"/>
  <c r="A15" i="24"/>
  <c r="L14" i="24"/>
  <c r="I14" i="24"/>
  <c r="J14" i="24" s="1"/>
  <c r="H14" i="24"/>
  <c r="E14" i="24"/>
  <c r="D14" i="24"/>
  <c r="C14" i="24"/>
  <c r="A14" i="24"/>
  <c r="B10" i="24"/>
  <c r="L8" i="24"/>
  <c r="H8" i="24"/>
  <c r="E8" i="24"/>
  <c r="B37" i="23"/>
  <c r="N28" i="23"/>
  <c r="M28" i="23"/>
  <c r="L28" i="23"/>
  <c r="K28" i="23"/>
  <c r="J28" i="23"/>
  <c r="I28" i="23"/>
  <c r="H28" i="23"/>
  <c r="G28" i="23"/>
  <c r="F28" i="23"/>
  <c r="E28" i="23"/>
  <c r="L27" i="23"/>
  <c r="J27" i="23"/>
  <c r="I27" i="23"/>
  <c r="H27" i="23"/>
  <c r="E27" i="23"/>
  <c r="D27" i="23"/>
  <c r="C27" i="23"/>
  <c r="A27" i="23"/>
  <c r="L26" i="23"/>
  <c r="J26" i="23"/>
  <c r="I26" i="23"/>
  <c r="H26" i="23"/>
  <c r="E26" i="23"/>
  <c r="D26" i="23"/>
  <c r="C26" i="23"/>
  <c r="A26" i="23"/>
  <c r="L25" i="23"/>
  <c r="J25" i="23"/>
  <c r="I25" i="23"/>
  <c r="H25" i="23"/>
  <c r="E25" i="23"/>
  <c r="D25" i="23"/>
  <c r="C25" i="23"/>
  <c r="A25" i="23"/>
  <c r="L24" i="23"/>
  <c r="J24" i="23"/>
  <c r="I24" i="23"/>
  <c r="H24" i="23"/>
  <c r="E24" i="23"/>
  <c r="D24" i="23"/>
  <c r="C24" i="23"/>
  <c r="A24" i="23"/>
  <c r="L23" i="23"/>
  <c r="J23" i="23"/>
  <c r="I23" i="23"/>
  <c r="H23" i="23"/>
  <c r="E23" i="23"/>
  <c r="D23" i="23"/>
  <c r="C23" i="23"/>
  <c r="A23" i="23"/>
  <c r="L22" i="23"/>
  <c r="J22" i="23"/>
  <c r="I22" i="23"/>
  <c r="H22" i="23"/>
  <c r="E22" i="23"/>
  <c r="D22" i="23"/>
  <c r="C22" i="23"/>
  <c r="A22" i="23"/>
  <c r="L21" i="23"/>
  <c r="J21" i="23"/>
  <c r="I21" i="23"/>
  <c r="H21" i="23"/>
  <c r="E21" i="23"/>
  <c r="D21" i="23"/>
  <c r="C21" i="23"/>
  <c r="A21" i="23"/>
  <c r="L20" i="23"/>
  <c r="J20" i="23"/>
  <c r="I20" i="23"/>
  <c r="H20" i="23"/>
  <c r="E20" i="23"/>
  <c r="D20" i="23"/>
  <c r="C20" i="23"/>
  <c r="A20" i="23"/>
  <c r="L19" i="23"/>
  <c r="J19" i="23"/>
  <c r="I19" i="23"/>
  <c r="H19" i="23"/>
  <c r="E19" i="23"/>
  <c r="D19" i="23"/>
  <c r="C19" i="23"/>
  <c r="A19" i="23"/>
  <c r="L18" i="23"/>
  <c r="J18" i="23"/>
  <c r="I18" i="23"/>
  <c r="H18" i="23"/>
  <c r="E18" i="23"/>
  <c r="D18" i="23"/>
  <c r="C18" i="23"/>
  <c r="A18" i="23"/>
  <c r="L17" i="23"/>
  <c r="J17" i="23"/>
  <c r="I17" i="23"/>
  <c r="H17" i="23"/>
  <c r="E17" i="23"/>
  <c r="D17" i="23"/>
  <c r="C17" i="23"/>
  <c r="A17" i="23"/>
  <c r="L16" i="23"/>
  <c r="J16" i="23"/>
  <c r="I16" i="23"/>
  <c r="H16" i="23"/>
  <c r="E16" i="23"/>
  <c r="D16" i="23"/>
  <c r="C16" i="23"/>
  <c r="A16" i="23"/>
  <c r="L15" i="23"/>
  <c r="J15" i="23"/>
  <c r="I15" i="23"/>
  <c r="H15" i="23"/>
  <c r="E15" i="23"/>
  <c r="D15" i="23"/>
  <c r="C15" i="23"/>
  <c r="A15" i="23"/>
  <c r="L14" i="23"/>
  <c r="J14" i="23"/>
  <c r="I14" i="23"/>
  <c r="H14" i="23"/>
  <c r="E14" i="23"/>
  <c r="D14" i="23"/>
  <c r="C14" i="23"/>
  <c r="A14" i="23"/>
  <c r="B10" i="23"/>
  <c r="L8" i="23"/>
  <c r="H8" i="23"/>
  <c r="E8" i="23"/>
  <c r="B37" i="22"/>
  <c r="N28" i="22"/>
  <c r="M28" i="22"/>
  <c r="L28" i="22"/>
  <c r="K28" i="22"/>
  <c r="J28" i="22"/>
  <c r="I28" i="22"/>
  <c r="H28" i="22"/>
  <c r="G28" i="22"/>
  <c r="F28" i="22"/>
  <c r="E28" i="22"/>
  <c r="L27" i="22"/>
  <c r="J27" i="22"/>
  <c r="I27" i="22"/>
  <c r="H27" i="22"/>
  <c r="E27" i="22"/>
  <c r="D27" i="22"/>
  <c r="C27" i="22"/>
  <c r="A27" i="22"/>
  <c r="L26" i="22"/>
  <c r="J26" i="22"/>
  <c r="I26" i="22"/>
  <c r="H26" i="22"/>
  <c r="E26" i="22"/>
  <c r="D26" i="22"/>
  <c r="C26" i="22"/>
  <c r="A26" i="22"/>
  <c r="L25" i="22"/>
  <c r="J25" i="22"/>
  <c r="I25" i="22"/>
  <c r="H25" i="22"/>
  <c r="E25" i="22"/>
  <c r="D25" i="22"/>
  <c r="C25" i="22"/>
  <c r="A25" i="22"/>
  <c r="L24" i="22"/>
  <c r="J24" i="22"/>
  <c r="I24" i="22"/>
  <c r="H24" i="22"/>
  <c r="E24" i="22"/>
  <c r="D24" i="22"/>
  <c r="C24" i="22"/>
  <c r="A24" i="22"/>
  <c r="L23" i="22"/>
  <c r="J23" i="22"/>
  <c r="I23" i="22"/>
  <c r="H23" i="22"/>
  <c r="E23" i="22"/>
  <c r="D23" i="22"/>
  <c r="C23" i="22"/>
  <c r="A23" i="22"/>
  <c r="L22" i="22"/>
  <c r="J22" i="22"/>
  <c r="I22" i="22"/>
  <c r="H22" i="22"/>
  <c r="E22" i="22"/>
  <c r="D22" i="22"/>
  <c r="C22" i="22"/>
  <c r="A22" i="22"/>
  <c r="L21" i="22"/>
  <c r="J21" i="22"/>
  <c r="I21" i="22"/>
  <c r="H21" i="22"/>
  <c r="E21" i="22"/>
  <c r="D21" i="22"/>
  <c r="C21" i="22"/>
  <c r="A21" i="22"/>
  <c r="L20" i="22"/>
  <c r="J20" i="22"/>
  <c r="I20" i="22"/>
  <c r="H20" i="22"/>
  <c r="E20" i="22"/>
  <c r="D20" i="22"/>
  <c r="C20" i="22"/>
  <c r="A20" i="22"/>
  <c r="L19" i="22"/>
  <c r="J19" i="22"/>
  <c r="I19" i="22"/>
  <c r="H19" i="22"/>
  <c r="E19" i="22"/>
  <c r="D19" i="22"/>
  <c r="C19" i="22"/>
  <c r="A19" i="22"/>
  <c r="L18" i="22"/>
  <c r="J18" i="22"/>
  <c r="I18" i="22"/>
  <c r="H18" i="22"/>
  <c r="E18" i="22"/>
  <c r="D18" i="22"/>
  <c r="C18" i="22"/>
  <c r="A18" i="22"/>
  <c r="L17" i="22"/>
  <c r="J17" i="22"/>
  <c r="I17" i="22"/>
  <c r="H17" i="22"/>
  <c r="E17" i="22"/>
  <c r="D17" i="22"/>
  <c r="C17" i="22"/>
  <c r="A17" i="22"/>
  <c r="L16" i="22"/>
  <c r="J16" i="22"/>
  <c r="I16" i="22"/>
  <c r="H16" i="22"/>
  <c r="E16" i="22"/>
  <c r="D16" i="22"/>
  <c r="C16" i="22"/>
  <c r="A16" i="22"/>
  <c r="L15" i="22"/>
  <c r="J15" i="22"/>
  <c r="I15" i="22"/>
  <c r="H15" i="22"/>
  <c r="E15" i="22"/>
  <c r="D15" i="22"/>
  <c r="C15" i="22"/>
  <c r="A15" i="22"/>
  <c r="L14" i="22"/>
  <c r="J14" i="22"/>
  <c r="I14" i="22"/>
  <c r="H14" i="22"/>
  <c r="E14" i="22"/>
  <c r="D14" i="22"/>
  <c r="C14" i="22"/>
  <c r="A14" i="22"/>
  <c r="B10" i="22"/>
  <c r="L8" i="22"/>
  <c r="H8" i="22"/>
  <c r="E8" i="22"/>
  <c r="B37" i="10"/>
  <c r="N28" i="10"/>
  <c r="M28" i="10"/>
  <c r="L28" i="10"/>
  <c r="K28" i="10"/>
  <c r="J28" i="10"/>
  <c r="I28" i="10"/>
  <c r="H28" i="10"/>
  <c r="G28" i="10"/>
  <c r="F28" i="10"/>
  <c r="E28" i="10"/>
  <c r="L27" i="10"/>
  <c r="J27" i="10"/>
  <c r="I27" i="10"/>
  <c r="H27" i="10"/>
  <c r="L26" i="10"/>
  <c r="J26" i="10"/>
  <c r="I26" i="10"/>
  <c r="H26" i="10"/>
  <c r="L25" i="10"/>
  <c r="J25" i="10"/>
  <c r="I25" i="10"/>
  <c r="H25" i="10"/>
  <c r="L24" i="10"/>
  <c r="J24" i="10"/>
  <c r="I24" i="10"/>
  <c r="H24" i="10"/>
  <c r="L23" i="10"/>
  <c r="J23" i="10"/>
  <c r="I23" i="10"/>
  <c r="H23" i="10"/>
  <c r="L22" i="10"/>
  <c r="J22" i="10"/>
  <c r="I22" i="10"/>
  <c r="H22" i="10"/>
  <c r="L21" i="10"/>
  <c r="J21" i="10"/>
  <c r="I21" i="10"/>
  <c r="H21" i="10"/>
  <c r="L20" i="10"/>
  <c r="J20" i="10"/>
  <c r="I20" i="10"/>
  <c r="H20" i="10"/>
  <c r="L19" i="10"/>
  <c r="J19" i="10"/>
  <c r="I19" i="10"/>
  <c r="H19" i="10"/>
  <c r="L18" i="10"/>
  <c r="J18" i="10"/>
  <c r="I18" i="10"/>
  <c r="H18" i="10"/>
  <c r="L17" i="10"/>
  <c r="J17" i="10"/>
  <c r="I17" i="10"/>
  <c r="H17" i="10"/>
  <c r="L16" i="10"/>
  <c r="J16" i="10"/>
  <c r="I16" i="10"/>
  <c r="H16" i="10"/>
  <c r="L14" i="10"/>
  <c r="J14" i="10"/>
  <c r="H14" i="10"/>
  <c r="I28" i="25" l="1"/>
  <c r="J28" i="25" s="1"/>
  <c r="H28" i="25"/>
  <c r="H28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<sst xmlns="http://schemas.openxmlformats.org/spreadsheetml/2006/main" count="174" uniqueCount="41">
  <si>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</si>
  <si>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</si>
  <si>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</si>
  <si>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</si>
  <si>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</si>
  <si>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</si>
  <si>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</si>
  <si>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</si>
  <si>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</si>
  <si>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</si>
  <si>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</si>
  <si>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</si>
  <si>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</si>
  <si>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</si>
  <si>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</si>
  <si>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</si>
  <si>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</si>
  <si>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</si>
  <si>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</si>
  <si>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</si>
  <si>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</si>
  <si>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</si>
  <si>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</si>
  <si>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</si>
  <si>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</si>
  <si>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</si>
  <si>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</si>
  <si>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</si>
  <si>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</si>
  <si>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</si>
  <si>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</si>
  <si>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</si>
  <si>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M.C. JESSICA ALEJANDRA REYES LARIOS</t>
  </si>
  <si>
    <t>SEPTIEMBRE 2023 - ENERO 2024</t>
  </si>
  <si>
    <t>FUNDAMENTOS DE QUÍMICA ORGÁNICA</t>
  </si>
  <si>
    <t>306 A</t>
  </si>
  <si>
    <t>IAMB</t>
  </si>
  <si>
    <t>II</t>
  </si>
  <si>
    <t>M.I.A. OCTAVIO OBIL MARTÍNEZ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</si>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</sst>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324970</xdr:colOff>
      <xdr:row>33</xdr:row>
      <xdr:rowOff>29350</xdr:rowOff>
    </xdr:from>
    <xdr:to>
      <xdr:col>3</xdr:col>
      <xdr:colOff>627529</xdr:colOff>
      <xdr:row>33</xdr:row>
      <xdr:rowOff>777688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0406883-8EA3-2ACC-C899-CCB6AC0A4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6088" y="7458850"/>
          <a:ext cx="672353" cy="7483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56029</xdr:colOff>
      <xdr:row>33</xdr:row>
      <xdr:rowOff>0</xdr:rowOff>
    </xdr:from>
    <xdr:to>
      <xdr:col>3</xdr:col>
      <xdr:colOff>728382</xdr:colOff>
      <xdr:row>33</xdr:row>
      <xdr:rowOff>748338</xdr:rowOff>
    </xdr:to>
    <xdr:pic>
      <xdr:nvPicPr>
        <xdr:cNvPr id="5" name="Imagen 4" descr="Dibujo en blanco y negro&#10;&#10;Descripción generada automáticamente con confianza media">
          <a:extLst>
            <a:ext uri="{FF2B5EF4-FFF2-40B4-BE49-F238E27FC236}">
              <a16:creationId xmlns:a16="http://schemas.microsoft.com/office/drawing/2014/main" id="{08CD088D-B73E-4D39-BED9-8263BDB2C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6941" y="7463118"/>
          <a:ext cx="672353" cy="7483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358588</xdr:colOff>
      <xdr:row>33</xdr:row>
      <xdr:rowOff>748338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E9480F-FD54-4219-B69A-31B90C888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7353" y="7463118"/>
          <a:ext cx="672353" cy="7483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56029</xdr:colOff>
      <xdr:row>33</xdr:row>
      <xdr:rowOff>22412</xdr:rowOff>
    </xdr:from>
    <xdr:to>
      <xdr:col>3</xdr:col>
      <xdr:colOff>728382</xdr:colOff>
      <xdr:row>33</xdr:row>
      <xdr:rowOff>770750</xdr:rowOff>
    </xdr:to>
    <xdr:pic>
      <xdr:nvPicPr>
        <xdr:cNvPr id="5" name="Imagen 4" descr="Dibujo en blanco y negro&#10;&#10;Descripción generada automáticamente con confianza media">
          <a:extLst>
            <a:ext uri="{FF2B5EF4-FFF2-40B4-BE49-F238E27FC236}">
              <a16:creationId xmlns:a16="http://schemas.microsoft.com/office/drawing/2014/main" id="{7638B90E-7B61-4890-A598-57D1DE672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6941" y="7485530"/>
          <a:ext cx="672353" cy="7483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358588</xdr:colOff>
      <xdr:row>33</xdr:row>
      <xdr:rowOff>22412</xdr:rowOff>
    </xdr:from>
    <xdr:to>
      <xdr:col>3</xdr:col>
      <xdr:colOff>661147</xdr:colOff>
      <xdr:row>33</xdr:row>
      <xdr:rowOff>770750</xdr:rowOff>
    </xdr:to>
    <xdr:pic>
      <xdr:nvPicPr>
        <xdr:cNvPr id="5" name="Imagen 4" descr="Dibujo en blanco y negro&#10;&#10;Descripción generada automáticamente con confianza media">
          <a:extLst>
            <a:ext uri="{FF2B5EF4-FFF2-40B4-BE49-F238E27FC236}">
              <a16:creationId xmlns:a16="http://schemas.microsoft.com/office/drawing/2014/main" id="{0FB1BF03-EA7D-4B1C-8D06-7D5D6C4F0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9706" y="7485530"/>
          <a:ext cx="672353" cy="7483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4" zoomScale="85" zoomScaleNormal="85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1</v>
      </c>
      <c r="G8" s="4" t="s">
        <v>6</v>
      </c>
      <c r="H8" s="5">
        <v>1</v>
      </c>
      <c r="I8" s="33" t="s">
        <v>7</v>
      </c>
      <c r="J8" s="33"/>
      <c r="K8" s="33"/>
      <c r="L8" s="34" t="s">
        <v>33</v>
      </c>
      <c r="M8" s="34"/>
      <c r="N8" s="34"/>
    </row>
    <row r="10" spans="1:14" x14ac:dyDescent="0.2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8" t="s">
        <v>34</v>
      </c>
      <c r="B14" s="9" t="s">
        <v>21</v>
      </c>
      <c r="C14" s="9" t="s">
        <v>35</v>
      </c>
      <c r="D14" s="9" t="s">
        <v>36</v>
      </c>
      <c r="E14" s="9">
        <v>29</v>
      </c>
      <c r="F14" s="9">
        <v>17</v>
      </c>
      <c r="G14" s="9"/>
      <c r="H14" s="10">
        <f t="shared" ref="H14:H27" si="0">F14/E14</f>
        <v>0.58620689655172409</v>
      </c>
      <c r="I14" s="9">
        <v>12</v>
      </c>
      <c r="J14" s="10">
        <f t="shared" ref="J14:J28" si="1">I14/E14</f>
        <v>0.41379310344827586</v>
      </c>
      <c r="K14" s="9"/>
      <c r="L14" s="10">
        <f t="shared" ref="L14:L28" si="2">K14/E14</f>
        <v>0</v>
      </c>
      <c r="M14" s="9">
        <v>46.69</v>
      </c>
      <c r="N14" s="15">
        <v>0.59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21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ref="I16:I28" si="3">(E16-SUM(F16:G16))-K16</f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3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29</v>
      </c>
      <c r="F28" s="17">
        <f>SUM(F14:F27)</f>
        <v>17</v>
      </c>
      <c r="G28" s="17">
        <f>SUM(G14:G27)</f>
        <v>0</v>
      </c>
      <c r="H28" s="18">
        <f>SUM(F28:G28)/E28</f>
        <v>0.58620689655172409</v>
      </c>
      <c r="I28" s="17">
        <f t="shared" si="3"/>
        <v>12</v>
      </c>
      <c r="J28" s="18">
        <f t="shared" si="1"/>
        <v>0.41379310344827586</v>
      </c>
      <c r="K28" s="17">
        <f>SUM(K14:K27)</f>
        <v>0</v>
      </c>
      <c r="L28" s="18">
        <f t="shared" si="2"/>
        <v>0</v>
      </c>
      <c r="M28" s="17">
        <f>AVERAGE(M14:M27)</f>
        <v>46.69</v>
      </c>
      <c r="N28" s="19">
        <f>AVERAGE(N14:N27)</f>
        <v>0.59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M.C. JESSICA ALEJANDRA REYES LARIOS</v>
      </c>
      <c r="C37" s="40"/>
      <c r="D37" s="40"/>
      <c r="E37" s="13"/>
      <c r="F37" s="13"/>
      <c r="G37" s="40" t="s">
        <v>38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4" zoomScale="85" zoomScaleNormal="85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SEPTIEMBRE 2023 - ENERO 2024</v>
      </c>
      <c r="M8" s="34"/>
      <c r="N8" s="34"/>
    </row>
    <row r="10" spans="1:14" x14ac:dyDescent="0.2">
      <c r="A10" s="4" t="s">
        <v>8</v>
      </c>
      <c r="B10" s="34" t="str">
        <f>'1'!B10</f>
        <v>M.C. JESSICA ALEJANDRA REYES LARIOS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FUNDAMENTOS DE QUÍMICA ORGÁNICA</v>
      </c>
      <c r="B14" s="9" t="s">
        <v>37</v>
      </c>
      <c r="C14" s="9" t="str">
        <f>'1'!C14</f>
        <v>306 A</v>
      </c>
      <c r="D14" s="9" t="str">
        <f>'1'!D14</f>
        <v>IAMB</v>
      </c>
      <c r="E14" s="9">
        <f>'1'!E14</f>
        <v>29</v>
      </c>
      <c r="F14" s="9">
        <v>21</v>
      </c>
      <c r="G14" s="9"/>
      <c r="H14" s="10">
        <f t="shared" ref="H14:H27" si="0">F14/E14</f>
        <v>0.72413793103448276</v>
      </c>
      <c r="I14" s="9">
        <f t="shared" ref="I14:I28" si="1">(E14-SUM(F14:G14))-K14</f>
        <v>8</v>
      </c>
      <c r="J14" s="10">
        <f t="shared" ref="J14:J28" si="2">I14/E14</f>
        <v>0.27586206896551724</v>
      </c>
      <c r="K14" s="9"/>
      <c r="L14" s="10">
        <f t="shared" ref="L14:L28" si="3">K14/E14</f>
        <v>0</v>
      </c>
      <c r="M14" s="9">
        <v>55.79</v>
      </c>
      <c r="N14" s="15">
        <v>0.72</v>
      </c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29</v>
      </c>
      <c r="F28" s="17">
        <f>SUM(F14:F27)</f>
        <v>21</v>
      </c>
      <c r="G28" s="17">
        <f>SUM(G14:G27)</f>
        <v>0</v>
      </c>
      <c r="H28" s="18">
        <f>SUM(F28:G28)/E28</f>
        <v>0.72413793103448276</v>
      </c>
      <c r="I28" s="17">
        <f t="shared" si="1"/>
        <v>8</v>
      </c>
      <c r="J28" s="18">
        <f t="shared" si="2"/>
        <v>0.27586206896551724</v>
      </c>
      <c r="K28" s="17">
        <f>SUM(K14:K27)</f>
        <v>0</v>
      </c>
      <c r="L28" s="18">
        <f t="shared" si="3"/>
        <v>0</v>
      </c>
      <c r="M28" s="17">
        <f>AVERAGE(M14:M27)</f>
        <v>55.79</v>
      </c>
      <c r="N28" s="19">
        <f>AVERAGE(N14:N27)</f>
        <v>0.72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M.C. JESSICA ALEJANDRA REYES LARIOS</v>
      </c>
      <c r="C37" s="40"/>
      <c r="D37" s="40"/>
      <c r="E37" s="13"/>
      <c r="F37" s="13"/>
      <c r="G37" s="40" t="s">
        <v>38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1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SEPTIEMBRE 2023 - ENERO 2024</v>
      </c>
      <c r="M8" s="34"/>
      <c r="N8" s="34"/>
    </row>
    <row r="10" spans="1:14" x14ac:dyDescent="0.2">
      <c r="A10" s="4" t="s">
        <v>8</v>
      </c>
      <c r="B10" s="34" t="str">
        <f>'1'!B10</f>
        <v>M.C. JESSICA ALEJANDRA REYES LARIOS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FUNDAMENTOS DE QUÍMICA ORGÁNICA</v>
      </c>
      <c r="B14" s="9" t="s">
        <v>39</v>
      </c>
      <c r="C14" s="9" t="str">
        <f>'1'!C14</f>
        <v>306 A</v>
      </c>
      <c r="D14" s="9" t="str">
        <f>'1'!D14</f>
        <v>IAMB</v>
      </c>
      <c r="E14" s="9">
        <f>'1'!E14</f>
        <v>29</v>
      </c>
      <c r="F14" s="9">
        <v>24</v>
      </c>
      <c r="G14" s="9"/>
      <c r="H14" s="10">
        <f t="shared" ref="H14:H27" si="0">F14/E14</f>
        <v>0.82758620689655171</v>
      </c>
      <c r="I14" s="9">
        <f t="shared" ref="I14:I28" si="1">(E14-SUM(F14:G14))-K14</f>
        <v>5</v>
      </c>
      <c r="J14" s="10">
        <f t="shared" ref="J14:J28" si="2">I14/E14</f>
        <v>0.17241379310344829</v>
      </c>
      <c r="K14" s="9"/>
      <c r="L14" s="10">
        <f t="shared" ref="L14:L28" si="3">K14/E14</f>
        <v>0</v>
      </c>
      <c r="M14" s="9">
        <v>72.48</v>
      </c>
      <c r="N14" s="15">
        <v>0.75860000000000005</v>
      </c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29</v>
      </c>
      <c r="F28" s="17">
        <f>SUM(F14:F27)</f>
        <v>24</v>
      </c>
      <c r="G28" s="17">
        <f>SUM(G14:G27)</f>
        <v>0</v>
      </c>
      <c r="H28" s="18">
        <f>SUM(F28:G28)/E28</f>
        <v>0.82758620689655171</v>
      </c>
      <c r="I28" s="17">
        <f t="shared" si="1"/>
        <v>5</v>
      </c>
      <c r="J28" s="18">
        <f t="shared" si="2"/>
        <v>0.17241379310344829</v>
      </c>
      <c r="K28" s="17">
        <f>SUM(K14:K27)</f>
        <v>0</v>
      </c>
      <c r="L28" s="18">
        <f t="shared" si="3"/>
        <v>0</v>
      </c>
      <c r="M28" s="17">
        <f>AVERAGE(M14:M27)</f>
        <v>72.48</v>
      </c>
      <c r="N28" s="19">
        <f>AVERAGE(N14:N27)</f>
        <v>0.75860000000000005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M.C. JESSICA ALEJANDRA REYES LARIOS</v>
      </c>
      <c r="C37" s="40"/>
      <c r="D37" s="40"/>
      <c r="E37" s="13"/>
      <c r="F37" s="13"/>
      <c r="G37" s="40" t="s">
        <v>38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2" zoomScale="85" zoomScaleNormal="85" zoomScaleSheetLayoutView="100" workbookViewId="0">
      <selection activeCell="O22" sqref="O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SEPTIEMBRE 2023 - ENERO 2024</v>
      </c>
      <c r="M8" s="34"/>
      <c r="N8" s="34"/>
    </row>
    <row r="10" spans="1:14" x14ac:dyDescent="0.2">
      <c r="A10" s="4" t="s">
        <v>8</v>
      </c>
      <c r="B10" s="34" t="str">
        <f>'1'!B10</f>
        <v>M.C. JESSICA ALEJANDRA REYES LARIOS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FUNDAMENTOS DE QUÍMICA ORGÁNICA</v>
      </c>
      <c r="B14" s="9" t="s">
        <v>40</v>
      </c>
      <c r="C14" s="9" t="str">
        <f>'1'!C14</f>
        <v>306 A</v>
      </c>
      <c r="D14" s="9" t="str">
        <f>'1'!D14</f>
        <v>IAMB</v>
      </c>
      <c r="E14" s="9">
        <f>'1'!E14</f>
        <v>29</v>
      </c>
      <c r="F14" s="9">
        <v>24</v>
      </c>
      <c r="G14" s="9"/>
      <c r="H14" s="10">
        <f t="shared" ref="H14:H27" si="0">F14/E14</f>
        <v>0.82758620689655171</v>
      </c>
      <c r="I14" s="9">
        <f t="shared" ref="I14:I28" si="1">(E14-SUM(F14:G14))-K14</f>
        <v>5</v>
      </c>
      <c r="J14" s="10">
        <f t="shared" ref="J14:J28" si="2">I14/E14</f>
        <v>0.17241379310344829</v>
      </c>
      <c r="K14" s="9"/>
      <c r="L14" s="10">
        <f t="shared" ref="L14:L28" si="3">K14/E14</f>
        <v>0</v>
      </c>
      <c r="M14" s="9">
        <v>64.37</v>
      </c>
      <c r="N14" s="15">
        <v>0.83</v>
      </c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29</v>
      </c>
      <c r="F28" s="17">
        <f>SUM(F14:F27)</f>
        <v>24</v>
      </c>
      <c r="G28" s="17">
        <f>SUM(G14:G27)</f>
        <v>0</v>
      </c>
      <c r="H28" s="18">
        <f>SUM(F28:G28)/E28</f>
        <v>0.82758620689655171</v>
      </c>
      <c r="I28" s="17">
        <f t="shared" si="1"/>
        <v>5</v>
      </c>
      <c r="J28" s="18">
        <f t="shared" si="2"/>
        <v>0.17241379310344829</v>
      </c>
      <c r="K28" s="17">
        <f>SUM(K14:K27)</f>
        <v>0</v>
      </c>
      <c r="L28" s="18">
        <f t="shared" si="3"/>
        <v>0</v>
      </c>
      <c r="M28" s="17">
        <f>AVERAGE(M14:M27)</f>
        <v>64.37</v>
      </c>
      <c r="N28" s="19">
        <f>AVERAGE(N14:N27)</f>
        <v>0.83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M.C. JESSICA ALEJANDRA REYES LARIOS</v>
      </c>
      <c r="C37" s="40"/>
      <c r="D37" s="40"/>
      <c r="E37" s="13"/>
      <c r="F37" s="13"/>
      <c r="G37" s="40" t="s">
        <v>38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10" zoomScale="85" zoomScaleNormal="85" zoomScaleSheetLayoutView="100" workbookViewId="0">
      <selection activeCell="H29" sqref="H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SEPTIEMBRE 2023 - ENERO 2024</v>
      </c>
      <c r="M8" s="34"/>
      <c r="N8" s="34"/>
    </row>
    <row r="10" spans="1:14" x14ac:dyDescent="0.2">
      <c r="A10" s="4" t="s">
        <v>8</v>
      </c>
      <c r="B10" s="34" t="str">
        <f>'1'!B10</f>
        <v>M.C. JESSICA ALEJANDRA REYES LARIOS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FUNDAMENTOS DE QUÍMICA ORGÁNICA</v>
      </c>
      <c r="B14" s="9" t="s">
        <v>18</v>
      </c>
      <c r="C14" s="9" t="str">
        <f>'1'!C14</f>
        <v>306 A</v>
      </c>
      <c r="D14" s="9" t="str">
        <f>'1'!D14</f>
        <v>IAMB</v>
      </c>
      <c r="E14" s="9">
        <f>'1'!E14</f>
        <v>29</v>
      </c>
      <c r="F14" s="9">
        <v>16</v>
      </c>
      <c r="G14" s="9">
        <v>8</v>
      </c>
      <c r="H14" s="10">
        <f t="shared" ref="H14:H27" si="0">F14/E14</f>
        <v>0.55172413793103448</v>
      </c>
      <c r="I14" s="9">
        <f t="shared" ref="I14:I28" si="1">(E14-SUM(F14:G14))-K14</f>
        <v>5</v>
      </c>
      <c r="J14" s="10">
        <f t="shared" ref="J14:J28" si="2">I14/E14</f>
        <v>0.17241379310344829</v>
      </c>
      <c r="K14" s="9">
        <v>0</v>
      </c>
      <c r="L14" s="10">
        <f t="shared" ref="L14:L28" si="3">K14/E14</f>
        <v>0</v>
      </c>
      <c r="M14" s="9">
        <v>65.72</v>
      </c>
      <c r="N14" s="15">
        <v>0.83</v>
      </c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29</v>
      </c>
      <c r="F28" s="17">
        <f>SUM(F14:F27)</f>
        <v>16</v>
      </c>
      <c r="G28" s="17">
        <f>SUM(G14:G27)</f>
        <v>8</v>
      </c>
      <c r="H28" s="18">
        <f>SUM(F28:G28)/E28</f>
        <v>0.82758620689655171</v>
      </c>
      <c r="I28" s="17">
        <f t="shared" si="1"/>
        <v>5</v>
      </c>
      <c r="J28" s="18">
        <f t="shared" si="2"/>
        <v>0.17241379310344829</v>
      </c>
      <c r="K28" s="17">
        <f>SUM(K14:K27)</f>
        <v>0</v>
      </c>
      <c r="L28" s="18">
        <f t="shared" si="3"/>
        <v>0</v>
      </c>
      <c r="M28" s="17">
        <f>AVERAGE(M14:M27)</f>
        <v>65.72</v>
      </c>
      <c r="N28" s="19">
        <f>AVERAGE(N14:N27)</f>
        <v>0.83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M.C. JESSICA ALEJANDRA REYES LARIOS</v>
      </c>
      <c r="C37" s="40"/>
      <c r="D37" s="40"/>
      <c r="E37" s="13"/>
      <c r="F37" s="13"/>
      <c r="G37" s="40" t="s">
        <v>38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JESSICA ALEJANDRA REYES LARIOS</cp:lastModifiedBy>
  <cp:revision/>
  <cp:lastPrinted>2022-11-14T19:11:37Z</cp:lastPrinted>
  <dcterms:created xsi:type="dcterms:W3CDTF">2021-11-22T14:45:25Z</dcterms:created>
  <dcterms:modified xsi:type="dcterms:W3CDTF">2024-01-16T04:34:09Z</dcterms:modified>
  <cp:category/>
  <cp:contentStatus/>
</cp:coreProperties>
</file>