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PARCIALES\"/>
    </mc:Choice>
  </mc:AlternateContent>
  <bookViews>
    <workbookView xWindow="-105" yWindow="-105" windowWidth="19425" windowHeight="10425" activeTab="2"/>
  </bookViews>
  <sheets>
    <sheet name="ESTRA301 A" sheetId="1" r:id="rId1"/>
    <sheet name="ESTRA301 B" sheetId="3" r:id="rId2"/>
    <sheet name="ESTRA301 C" sheetId="4" r:id="rId3"/>
    <sheet name="ADMON DE PROY501 A" sheetId="5" r:id="rId4"/>
    <sheet name="ADMON DE PROY501 B" sheetId="7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4" l="1"/>
  <c r="L45" i="4"/>
  <c r="M45" i="4"/>
  <c r="N24" i="4"/>
  <c r="N45" i="4"/>
  <c r="N35" i="7"/>
  <c r="K41" i="7"/>
  <c r="L41" i="7"/>
  <c r="M41" i="7"/>
  <c r="N41" i="7"/>
  <c r="J41" i="7"/>
  <c r="N37" i="7"/>
  <c r="K38" i="7"/>
  <c r="L38" i="7"/>
  <c r="M38" i="7"/>
  <c r="J36" i="7"/>
  <c r="J37" i="7"/>
  <c r="J35" i="7"/>
  <c r="N28" i="7"/>
  <c r="N29" i="7"/>
  <c r="N30" i="7"/>
  <c r="N31" i="7"/>
  <c r="N32" i="7"/>
  <c r="N33" i="7"/>
  <c r="N34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N38" i="7"/>
  <c r="K43" i="5"/>
  <c r="L43" i="5"/>
  <c r="M43" i="5"/>
  <c r="N43" i="5"/>
  <c r="J43" i="5"/>
  <c r="N35" i="5"/>
  <c r="N28" i="5"/>
  <c r="N29" i="5"/>
  <c r="N30" i="5"/>
  <c r="N31" i="5"/>
  <c r="N32" i="5"/>
  <c r="N33" i="5"/>
  <c r="N34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N31" i="4"/>
  <c r="N28" i="4"/>
  <c r="N29" i="4"/>
  <c r="N30" i="4"/>
  <c r="N12" i="4"/>
  <c r="N13" i="4"/>
  <c r="N10" i="4"/>
  <c r="N11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J45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9" i="4"/>
  <c r="D10" i="4"/>
  <c r="D11" i="4"/>
  <c r="D12" i="4"/>
  <c r="K35" i="3"/>
  <c r="L35" i="3"/>
  <c r="M35" i="3"/>
  <c r="N35" i="3"/>
  <c r="J35" i="3"/>
  <c r="N23" i="3"/>
  <c r="N2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K47" i="1"/>
  <c r="L47" i="1"/>
  <c r="M47" i="1"/>
  <c r="N47" i="1"/>
  <c r="K46" i="1"/>
  <c r="L46" i="1"/>
  <c r="M46" i="1"/>
  <c r="N46" i="1"/>
  <c r="K45" i="1"/>
  <c r="L45" i="1"/>
  <c r="M45" i="1"/>
  <c r="N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D42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N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9" i="1"/>
  <c r="M37" i="7"/>
  <c r="L37" i="7"/>
  <c r="K37" i="7"/>
  <c r="M36" i="7"/>
  <c r="M39" i="7"/>
  <c r="L36" i="7"/>
  <c r="K36" i="7"/>
  <c r="K39" i="7"/>
  <c r="M35" i="7"/>
  <c r="L35" i="7"/>
  <c r="K35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J38" i="7"/>
  <c r="J39" i="7"/>
  <c r="L39" i="7"/>
  <c r="N36" i="7"/>
  <c r="N39" i="7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9" i="3"/>
  <c r="N11" i="1"/>
  <c r="N12" i="1"/>
  <c r="N13" i="1"/>
  <c r="N14" i="1"/>
  <c r="N15" i="1"/>
  <c r="N16" i="1"/>
  <c r="N27" i="1"/>
  <c r="N10" i="1"/>
  <c r="K51" i="1"/>
  <c r="L51" i="1"/>
  <c r="M51" i="1"/>
  <c r="M39" i="5"/>
  <c r="L39" i="5"/>
  <c r="K39" i="5"/>
  <c r="J39" i="5"/>
  <c r="M38" i="5"/>
  <c r="L38" i="5"/>
  <c r="K38" i="5"/>
  <c r="J38" i="5"/>
  <c r="M37" i="5"/>
  <c r="L37" i="5"/>
  <c r="K37" i="5"/>
  <c r="J37" i="5"/>
  <c r="N3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M41" i="4"/>
  <c r="L41" i="4"/>
  <c r="K41" i="4"/>
  <c r="K42" i="4"/>
  <c r="J41" i="4"/>
  <c r="M40" i="4"/>
  <c r="L40" i="4"/>
  <c r="K40" i="4"/>
  <c r="J40" i="4"/>
  <c r="M39" i="4"/>
  <c r="M42" i="4"/>
  <c r="L39" i="4"/>
  <c r="L42" i="4"/>
  <c r="K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M31" i="3"/>
  <c r="L31" i="3"/>
  <c r="K31" i="3"/>
  <c r="J31" i="3"/>
  <c r="M30" i="3"/>
  <c r="M33" i="3"/>
  <c r="L30" i="3"/>
  <c r="K30" i="3"/>
  <c r="J30" i="3"/>
  <c r="M29" i="3"/>
  <c r="M32" i="3"/>
  <c r="L29" i="3"/>
  <c r="K29" i="3"/>
  <c r="J29" i="3"/>
  <c r="J47" i="1"/>
  <c r="J46" i="1"/>
  <c r="J49" i="1"/>
  <c r="J45" i="1"/>
  <c r="L40" i="5"/>
  <c r="K41" i="5"/>
  <c r="J40" i="5"/>
  <c r="K40" i="5"/>
  <c r="J41" i="5"/>
  <c r="J42" i="4"/>
  <c r="J43" i="4"/>
  <c r="K43" i="4"/>
  <c r="J32" i="3"/>
  <c r="J33" i="3"/>
  <c r="K32" i="3"/>
  <c r="L32" i="3"/>
  <c r="J48" i="1"/>
  <c r="L48" i="1"/>
  <c r="L49" i="1"/>
  <c r="K33" i="3"/>
  <c r="K49" i="1"/>
  <c r="K48" i="1"/>
  <c r="L41" i="5"/>
  <c r="M41" i="5"/>
  <c r="M40" i="5"/>
  <c r="M43" i="4"/>
  <c r="M48" i="1"/>
  <c r="M49" i="1"/>
  <c r="N38" i="5"/>
  <c r="N39" i="5"/>
  <c r="N40" i="5"/>
  <c r="L43" i="4"/>
  <c r="N41" i="4"/>
  <c r="N40" i="4"/>
  <c r="N39" i="4"/>
  <c r="N42" i="4"/>
  <c r="N29" i="3"/>
  <c r="N30" i="3"/>
  <c r="L33" i="3"/>
  <c r="N31" i="3"/>
  <c r="N41" i="5"/>
  <c r="N43" i="4"/>
  <c r="N48" i="1"/>
  <c r="N49" i="1"/>
  <c r="N33" i="3"/>
  <c r="N32" i="3"/>
</calcChain>
</file>

<file path=xl/sharedStrings.xml><?xml version="1.0" encoding="utf-8"?>
<sst xmlns="http://schemas.openxmlformats.org/spreadsheetml/2006/main" count="261" uniqueCount="160">
  <si>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</si>
  <si>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</si>
  <si>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</si>
  <si>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</si>
  <si>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</si>
  <si>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</si>
  <si>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</si>
  <si>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</si>
  <si>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</si>
  <si>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</si>
  <si>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</si>
  <si>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</si>
  <si>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</si>
  <si>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</si>
  <si>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</si>
  <si>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</si>
  <si>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</si>
  <si>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</si>
  <si>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</si>
  <si>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</si>
  <si>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</si>
  <si>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211U0660</t>
  </si>
  <si>
    <t>211U0077</t>
  </si>
  <si>
    <t>211U0566</t>
  </si>
  <si>
    <t>211U0605</t>
  </si>
  <si>
    <t>221U0047</t>
  </si>
  <si>
    <t>211U0103</t>
  </si>
  <si>
    <t>211U0106</t>
  </si>
  <si>
    <t>211U0107</t>
  </si>
  <si>
    <t>211U0110</t>
  </si>
  <si>
    <t>221U0048</t>
  </si>
  <si>
    <t>211U0087</t>
  </si>
  <si>
    <t>211U0091</t>
  </si>
  <si>
    <t>211U0094</t>
  </si>
  <si>
    <t>211U0096</t>
  </si>
  <si>
    <t>211U0104</t>
  </si>
  <si>
    <t>201U0549</t>
  </si>
  <si>
    <t>211U0117</t>
  </si>
  <si>
    <t>PROMEDIO</t>
  </si>
  <si>
    <t>PROMEDIO:</t>
  </si>
  <si>
    <t>ME.MARTA GABRIELA LIMON OROZCO</t>
  </si>
  <si>
    <t>INSTITUTO TECNOLOGICO SUPERIOR DE SAN ANDRES TUXTLA</t>
  </si>
  <si>
    <t>211U0078</t>
  </si>
  <si>
    <t>211U0085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</si>
  <si>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</si>
  <si>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</si>
  <si>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</si>
  <si>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</si>
  <si>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</si>
  <si>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</si>
  <si>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</si>
  <si>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</si>
  <si>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</si>
  <si>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</si>
  <si>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211U0072</t>
  </si>
  <si>
    <t>211U0082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</si>
  <si>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</si>
  <si>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</si>
  <si>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</si>
  <si>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</si>
  <si>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</si>
  <si>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</si>
  <si>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</si>
  <si>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</si>
  <si>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</si>
  <si>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</si>
  <si>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</si>
  <si>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211U0114</t>
  </si>
  <si>
    <t>211U0121</t>
  </si>
  <si>
    <t>211U0123</t>
  </si>
  <si>
    <t>211U0599</t>
  </si>
  <si>
    <t>211U0068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</si>
  <si>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</si>
  <si>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</si>
  <si>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</si>
  <si>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</si>
  <si>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</si>
  <si>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</si>
  <si>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</si>
  <si>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</si>
  <si>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</si>
  <si>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</si>
  <si>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</si>
  <si>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</si>
  <si>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</si>
  <si>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</si>
  <si>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</si>
  <si>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</si>
  <si>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</si>
  <si>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</si>
  <si>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</si>
  <si>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</si>
  <si>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</si>
  <si>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221U0101</t>
  </si>
  <si>
    <t>221U0104</t>
  </si>
  <si>
    <t>221U0106</t>
  </si>
  <si>
    <t>221U0096</t>
  </si>
  <si>
    <t>221U0109</t>
  </si>
  <si>
    <t>221U0110</t>
  </si>
  <si>
    <t>221U0111</t>
  </si>
  <si>
    <t>221U0112</t>
  </si>
  <si>
    <t>221U0115</t>
  </si>
  <si>
    <t>211U0118</t>
  </si>
  <si>
    <t>221U0117</t>
  </si>
  <si>
    <t>221U0118</t>
  </si>
  <si>
    <t>221U0127</t>
  </si>
  <si>
    <t>301 A</t>
  </si>
  <si>
    <t>SEPTIEMBRE 23-ENERO24</t>
  </si>
  <si>
    <t>301 B</t>
  </si>
  <si>
    <t>SEPTIEMBRE23-ENERO24</t>
  </si>
  <si>
    <t>ESTUDIO DEL TRABAJO I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</si>
  <si>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</si>
  <si>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</si>
  <si>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</si>
  <si>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</si>
  <si>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</si>
  <si>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</si>
  <si>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</si>
  <si>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</si>
  <si>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</si>
  <si>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</si>
  <si>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</si>
  <si>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221U0072</t>
  </si>
  <si>
    <t>221U0133</t>
  </si>
  <si>
    <t>221U0729</t>
  </si>
  <si>
    <t>221U0123</t>
  </si>
  <si>
    <t>221U0124</t>
  </si>
  <si>
    <t>301 C</t>
  </si>
  <si>
    <t>221U0807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</si>
  <si>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</si>
  <si>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</si>
  <si>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</si>
  <si>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</si>
  <si>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</si>
  <si>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</si>
  <si>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</si>
  <si>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</si>
  <si>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</si>
  <si>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211U0555</t>
  </si>
  <si>
    <t>211U0088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</si>
  <si>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</si>
  <si>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</si>
  <si>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</si>
  <si>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</si>
  <si>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</si>
  <si>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</si>
  <si>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</si>
  <si>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</si>
  <si>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</si>
  <si>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</si>
  <si>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</si>
  <si>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SEPTIEMBRE 23 -ENERO24</t>
  </si>
  <si>
    <t>501 A</t>
  </si>
  <si>
    <t>ADMINISTRACION DE PROYECTOS</t>
  </si>
  <si>
    <t>211U0079</t>
  </si>
  <si>
    <t>211U0643</t>
  </si>
  <si>
    <t>201U0565</t>
  </si>
  <si>
    <t>501 B</t>
  </si>
  <si>
    <t>191U0025</t>
  </si>
  <si>
    <t>201U0409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</si>
</sst>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7" fillId="0" borderId="0" xfId="2" applyNumberForma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4" borderId="0" xfId="0" applyFill="1"/>
    <xf numFmtId="0" fontId="3" fillId="2" borderId="8" xfId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NumberForma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2" xfId="0" applyFont="1" applyBorder="1" applyAlignment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31534EC-8F4C-0421-C78C-2B512CE9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488326F-101B-D913-C4C5-2C473697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C932CB-6A11-6F80-6A1B-16458D02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258753</xdr:colOff>
      <xdr:row>47</xdr:row>
      <xdr:rowOff>155351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ADMON%20DE%20PROYECTOS/501%20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ADMON%20DE%20PROYECTOS/501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</sheetNames>
    <sheetDataSet>
      <sheetData sheetId="0">
        <row r="7">
          <cell r="B7" t="str">
            <v>ALAVEZ DE LA HOZ ALFREDO</v>
          </cell>
        </row>
        <row r="8">
          <cell r="B8" t="str">
            <v>AREVALO DOMINGUEZ MILDRED</v>
          </cell>
        </row>
        <row r="9">
          <cell r="B9" t="str">
            <v>BLANCO ZARATE ALAN OSVALDO</v>
          </cell>
        </row>
        <row r="10">
          <cell r="B10" t="str">
            <v>BUSTAMANTE REYES KARLA</v>
          </cell>
        </row>
        <row r="11">
          <cell r="B11" t="str">
            <v>CASTAÑEDA GONZALEZ JOSE ALEJANDRO</v>
          </cell>
        </row>
        <row r="12">
          <cell r="B12" t="str">
            <v>CHACHA HERNANDEZ EMILIANO SEBASTIAN</v>
          </cell>
        </row>
        <row r="13">
          <cell r="B13" t="str">
            <v>CHIBAMBA SEBA LUIS MARIO</v>
          </cell>
        </row>
        <row r="14">
          <cell r="B14" t="str">
            <v>CRUZ BELLO YADIRA</v>
          </cell>
        </row>
        <row r="15">
          <cell r="B15" t="str">
            <v>CRUZ GONZALEZ ITZEL ZAHORI</v>
          </cell>
        </row>
        <row r="16">
          <cell r="B16" t="str">
            <v>FERMAN JIMENEZ JUAN ANGEL</v>
          </cell>
        </row>
        <row r="17">
          <cell r="B17" t="str">
            <v>FIGUEROA CORRO ARIEL DE JESUS</v>
          </cell>
        </row>
        <row r="18">
          <cell r="B18" t="str">
            <v>FLORES HERNANDEZ ITZEL ALEJANDRA</v>
          </cell>
        </row>
        <row r="19">
          <cell r="B19" t="str">
            <v>FONSECA LOPEZ EDSON JAIR</v>
          </cell>
        </row>
        <row r="20">
          <cell r="B20" t="str">
            <v>GARCIA CRUZ RUTH</v>
          </cell>
        </row>
        <row r="21">
          <cell r="B21" t="str">
            <v>GARCIA RUEDA ANDREK EDUARDO</v>
          </cell>
        </row>
        <row r="22">
          <cell r="B22" t="str">
            <v>HERNANDEZ VELAZQUEZ RENEE</v>
          </cell>
        </row>
        <row r="23">
          <cell r="B23" t="str">
            <v>HERNÁNDEZ QUINO CRISTINA DEL CARMEN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MONTALVO DOMINGUEZ KIARA VALERIA</v>
          </cell>
        </row>
        <row r="29">
          <cell r="B29" t="str">
            <v>ORTIZ APARICIO CONCEPCIÓN DEL CARMEN</v>
          </cell>
        </row>
        <row r="30">
          <cell r="B30" t="str">
            <v>PATRACA MORALES ASHLEY SHERLYN</v>
          </cell>
        </row>
        <row r="31">
          <cell r="B31" t="str">
            <v>PEREZ BELLI OSCAR ADRIAN DONOVAN</v>
          </cell>
        </row>
        <row r="32">
          <cell r="B32" t="str">
            <v>PUCHETA PEREZ JONATHAN</v>
          </cell>
        </row>
        <row r="33">
          <cell r="B33" t="str">
            <v>PÉREZ MARTÍNEZ ESTEFANI</v>
          </cell>
        </row>
        <row r="34">
          <cell r="B34" t="str">
            <v>REYES DE DIOS ITZEL DEL CARMEN</v>
          </cell>
        </row>
        <row r="35">
          <cell r="B35" t="str">
            <v>ROQUE VEGA CARLOS EDUARDO</v>
          </cell>
        </row>
        <row r="36">
          <cell r="B36" t="str">
            <v>SANCHEZ BARRAZA ANGEL DE JESÚS</v>
          </cell>
        </row>
        <row r="37">
          <cell r="B37" t="str">
            <v>TAXILAGA ARENAL ALEJANDRO DE JESUS</v>
          </cell>
        </row>
        <row r="38">
          <cell r="B38" t="str">
            <v>TEOBA COTO EDUARDO</v>
          </cell>
        </row>
        <row r="39">
          <cell r="B39" t="str">
            <v>TEPOX DE JESUS ALEJANDRA</v>
          </cell>
        </row>
        <row r="40">
          <cell r="B40" t="str">
            <v>XIMEO TEOBA CRISTHIAN URIEL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</sheetNames>
    <sheetDataSet>
      <sheetData sheetId="0">
        <row r="7">
          <cell r="B7" t="str">
            <v>ANDRADE HERRERA PERLA</v>
          </cell>
        </row>
        <row r="8">
          <cell r="B8" t="str">
            <v>BELLI XALA DANNA ZARED</v>
          </cell>
        </row>
        <row r="9">
          <cell r="B9" t="str">
            <v>BERNAL VELASCO DIANA CAROLINA</v>
          </cell>
        </row>
        <row r="10">
          <cell r="B10" t="str">
            <v>CARRERA MARTÍNEZ ANDRÉ JALIL</v>
          </cell>
        </row>
        <row r="11">
          <cell r="B11" t="str">
            <v>DOMINGUEZ REYES KARLA MICHELLE</v>
          </cell>
        </row>
        <row r="12">
          <cell r="B12" t="str">
            <v>HERNANDEZ ZAPOT MARIA FERNANDA</v>
          </cell>
        </row>
        <row r="13">
          <cell r="B13" t="str">
            <v>HERNÁNDEZ SANTOS JAIME</v>
          </cell>
        </row>
        <row r="14">
          <cell r="B14" t="str">
            <v>MORENO CASTRO ADRIAN DE JESUS</v>
          </cell>
        </row>
        <row r="15">
          <cell r="B15" t="str">
            <v>OLIVEROS ISIDORO VANIA</v>
          </cell>
        </row>
        <row r="16">
          <cell r="B16" t="str">
            <v>ORTIZ MARCIAL MONSERRAT</v>
          </cell>
        </row>
        <row r="17">
          <cell r="B17" t="str">
            <v>PEREZ REYES STEFANY GABRIELA</v>
          </cell>
        </row>
        <row r="18">
          <cell r="B18" t="str">
            <v>POLITO MACARIO MAURICIO</v>
          </cell>
        </row>
        <row r="19">
          <cell r="B19" t="str">
            <v>SOSA MARTINEZ JESSICA ALEJANDRA</v>
          </cell>
        </row>
        <row r="20">
          <cell r="B20" t="str">
            <v>URIETA MARTINEZ KAREN</v>
          </cell>
        </row>
        <row r="21">
          <cell r="B21" t="str">
            <v>VIDAÑA HERNÁNDEZ ARIEL ISAIAS</v>
          </cell>
        </row>
        <row r="22">
          <cell r="B22" t="str">
            <v>VILLAFUERTE CONCHI ARIEL MOISES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</sheetNames>
    <sheetDataSet>
      <sheetData sheetId="0">
        <row r="7">
          <cell r="B7" t="str">
            <v>ACOSTA BUSTAMANTE HECTOR JOSE</v>
          </cell>
        </row>
        <row r="8">
          <cell r="B8" t="str">
            <v>ALEMAN GONZALEZ MARIA FERNANDA</v>
          </cell>
        </row>
        <row r="9">
          <cell r="B9" t="str">
            <v>ANTELE GARCIA CHELSEA VALERIA</v>
          </cell>
        </row>
        <row r="10">
          <cell r="B10" t="str">
            <v>CANSINO DOMINGUEZ WENDY LIZZETH</v>
          </cell>
        </row>
        <row r="11">
          <cell r="B11" t="str">
            <v>COYOLT LUCIANO KEVIN</v>
          </cell>
        </row>
        <row r="12">
          <cell r="B12" t="str">
            <v>CRUZ ANDRADE ANGEL DE JESUS</v>
          </cell>
        </row>
        <row r="13">
          <cell r="B13" t="str">
            <v>DOMINGUEZ GOMEZ MOISES</v>
          </cell>
        </row>
        <row r="14">
          <cell r="B14" t="str">
            <v>EUGENIO DURAN IRIS ANETH</v>
          </cell>
        </row>
        <row r="15">
          <cell r="B15" t="str">
            <v>FILIDOR DOMÍNGUEZ KARLA LISSET</v>
          </cell>
        </row>
        <row r="16">
          <cell r="B16" t="str">
            <v>FISCAL MEMECHI JOSE GABRIEL</v>
          </cell>
        </row>
        <row r="17">
          <cell r="B17" t="str">
            <v>FRANCO ALONSO MARTIN</v>
          </cell>
        </row>
        <row r="18">
          <cell r="B18" t="str">
            <v>GOMEZ SANTOS JOSE ROGELIO</v>
          </cell>
        </row>
        <row r="19">
          <cell r="B19" t="str">
            <v>HERNANDEZ DOMINGUEZ JULIO CESAR</v>
          </cell>
        </row>
        <row r="20">
          <cell r="B20" t="str">
            <v>MIXTEGA ANOTA IVAN JAIR</v>
          </cell>
        </row>
        <row r="21">
          <cell r="B21" t="str">
            <v>MORA ABRAJAN PARIS ADRIAN</v>
          </cell>
        </row>
        <row r="22">
          <cell r="B22" t="str">
            <v>PUCHETA BUSTAMANTE DIEGO ARMANDO</v>
          </cell>
        </row>
        <row r="23">
          <cell r="B23" t="str">
            <v>ROSAS BUSTAMANTE MIGUEL ANGEL</v>
          </cell>
        </row>
        <row r="24">
          <cell r="B24" t="str">
            <v>SALADO CHAIRA JUAN URIEL</v>
          </cell>
        </row>
        <row r="25">
          <cell r="B25" t="str">
            <v>SANCHEZ CHIPOL YERIK ORBELIN</v>
          </cell>
        </row>
        <row r="26">
          <cell r="B26" t="str">
            <v>TORIJAS BAXIN GUSTAVO</v>
          </cell>
        </row>
        <row r="27">
          <cell r="B27" t="str">
            <v>VELEZ CEBA INGRID ARELI</v>
          </cell>
        </row>
        <row r="28">
          <cell r="B28" t="str">
            <v>VILLEGAS CAPI MOISÉS EMMANUEL</v>
          </cell>
        </row>
        <row r="29">
          <cell r="B29" t="str">
            <v>ZAVALETA ACOSTA LAURO ALEJANDRO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</sheetNames>
    <sheetDataSet>
      <sheetData sheetId="0">
        <row r="7">
          <cell r="B7" t="str">
            <v>ANTEMATE AREVALO RAFAEL DE JESUS</v>
          </cell>
        </row>
        <row r="8">
          <cell r="B8" t="str">
            <v>ANTEMATE VELASCO LIZBETH</v>
          </cell>
        </row>
        <row r="9">
          <cell r="B9" t="str">
            <v>CARVAJAL BAXIN ROSA YAMILET</v>
          </cell>
        </row>
        <row r="10">
          <cell r="B10" t="str">
            <v>CHAPOL PONCIANO ROSA ISELA</v>
          </cell>
        </row>
        <row r="11">
          <cell r="B11" t="str">
            <v>CHIGO ALFONSO DAMARIS AZENETH</v>
          </cell>
        </row>
        <row r="12">
          <cell r="B12" t="str">
            <v>COSME COBAXIN ELIAS FERNANDO</v>
          </cell>
        </row>
        <row r="13">
          <cell r="B13" t="str">
            <v>CRUZ DOMINGUEZ IRVIN</v>
          </cell>
        </row>
        <row r="14">
          <cell r="B14" t="str">
            <v>CRUZ MARCIAL LILIANA ARLET</v>
          </cell>
        </row>
        <row r="15">
          <cell r="B15" t="str">
            <v>FRANCO ALONSO ABRIL MAYRANI</v>
          </cell>
        </row>
        <row r="16">
          <cell r="B16" t="str">
            <v>HERRERA MIROS KENIA PAOLA</v>
          </cell>
        </row>
        <row r="17">
          <cell r="B17" t="str">
            <v>JARAMILLO CATEMAXCA ARLETH</v>
          </cell>
        </row>
        <row r="18">
          <cell r="B18" t="str">
            <v>LLANOS CHIPOL FRIDA SOFIA</v>
          </cell>
        </row>
        <row r="19">
          <cell r="B19" t="str">
            <v>LOPEZ COTA KATHYA NINEL</v>
          </cell>
        </row>
        <row r="20">
          <cell r="B20" t="str">
            <v>LOPEZ FIGUEROLA EDWIN DE JESUS</v>
          </cell>
        </row>
        <row r="21">
          <cell r="B21" t="str">
            <v>MAYA SEBA JORGE</v>
          </cell>
        </row>
        <row r="22">
          <cell r="B22" t="str">
            <v>MENDOZA MARTINEZ JOSSELIN</v>
          </cell>
        </row>
        <row r="23">
          <cell r="B23" t="str">
            <v>MERLIN GARCIA VICTOR MANUEL</v>
          </cell>
        </row>
        <row r="24">
          <cell r="B24" t="str">
            <v>MONTIEL XALA MARJORIE</v>
          </cell>
        </row>
        <row r="25">
          <cell r="B25" t="str">
            <v>MONTUFA LASCARES MILERNA GUADALUPE</v>
          </cell>
        </row>
        <row r="26">
          <cell r="B26" t="str">
            <v>ORTIZ MORALES MANUEL ALEJANDRO</v>
          </cell>
        </row>
        <row r="27">
          <cell r="B27" t="str">
            <v>PEREZ AGUIRRE FATIMA DEL ROSARIO</v>
          </cell>
        </row>
        <row r="28">
          <cell r="B28" t="str">
            <v>POXTAN RODRIGUEZ BEKER NATAN</v>
          </cell>
        </row>
        <row r="29">
          <cell r="B29" t="str">
            <v>PUCHETA PUCHETA CESAR YERAY</v>
          </cell>
        </row>
        <row r="30">
          <cell r="B30" t="str">
            <v>PUCHETA VELASCO ELIZABETH</v>
          </cell>
        </row>
        <row r="31">
          <cell r="B31" t="str">
            <v>SANCHEZ MARTINEZ ANA KAREN</v>
          </cell>
        </row>
        <row r="32">
          <cell r="B32" t="str">
            <v>TOTO CHAMPALA IDANIA RUBI</v>
          </cell>
        </row>
        <row r="33">
          <cell r="B33" t="str">
            <v>URIETA MARTINEZ KARINA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</sheetNames>
    <sheetDataSet>
      <sheetData sheetId="0">
        <row r="7">
          <cell r="B7" t="str">
            <v>CAPORAL VALENTIN CESAR EDUARDO</v>
          </cell>
        </row>
        <row r="8">
          <cell r="B8" t="str">
            <v>CHIGO MARTINEZ JORGE DAVID</v>
          </cell>
        </row>
        <row r="9">
          <cell r="B9" t="str">
            <v>CHIGUIL PEREZ AURORA</v>
          </cell>
        </row>
        <row r="10">
          <cell r="B10" t="str">
            <v>CRUZ GARCIA ALEJANDRA DEL PILAR</v>
          </cell>
        </row>
        <row r="11">
          <cell r="B11" t="str">
            <v>CRUZ JUAREZ ALONDRA JARED</v>
          </cell>
        </row>
        <row r="12">
          <cell r="B12" t="str">
            <v>FIGUEROA GOMEZ MARIA FERNANDA</v>
          </cell>
        </row>
        <row r="13">
          <cell r="B13" t="str">
            <v>FRANCO ALONSO MARTIN</v>
          </cell>
        </row>
        <row r="14">
          <cell r="B14" t="str">
            <v>GALINDO CATEMAXCA MAYBETH</v>
          </cell>
        </row>
        <row r="15">
          <cell r="B15" t="str">
            <v>GOMEZ GOLPE JENIFER</v>
          </cell>
        </row>
        <row r="16">
          <cell r="B16" t="str">
            <v>ISIDORO VAZQUEZ KEIDI ESTEFANI</v>
          </cell>
        </row>
        <row r="17">
          <cell r="B17" t="str">
            <v>LINARES MIL FATIMA</v>
          </cell>
        </row>
        <row r="18">
          <cell r="B18" t="str">
            <v>MARCE HIPOLITO JOSUE JORGE</v>
          </cell>
        </row>
        <row r="19">
          <cell r="B19" t="str">
            <v>MENDOZA CHIGO JONATHAN DE JESUS</v>
          </cell>
        </row>
        <row r="20">
          <cell r="B20" t="str">
            <v>MIL CASTILLO KARLA MELISSA</v>
          </cell>
        </row>
        <row r="21">
          <cell r="B21" t="str">
            <v>MIL LINARES EMMANUEL DE JESUS</v>
          </cell>
        </row>
        <row r="22">
          <cell r="B22" t="str">
            <v>MIXTEGA CAYETANO MONICA</v>
          </cell>
        </row>
        <row r="23">
          <cell r="B23" t="str">
            <v>MORALES CHAGALA MIGUEL</v>
          </cell>
        </row>
        <row r="24">
          <cell r="B24" t="str">
            <v>PAXTIAN BAXIN ANAHI</v>
          </cell>
        </row>
        <row r="25">
          <cell r="B25" t="str">
            <v>RINCON PEDROZA OMAR YAEL</v>
          </cell>
        </row>
        <row r="26">
          <cell r="B26" t="str">
            <v>RIOS CADENA MARIA JOSE</v>
          </cell>
        </row>
        <row r="27">
          <cell r="B27" t="str">
            <v>RIVEROLL SANTOS PABLO</v>
          </cell>
        </row>
        <row r="28">
          <cell r="B28" t="str">
            <v>SOSA AMOROSO ZAIR OTONIEL</v>
          </cell>
        </row>
        <row r="29">
          <cell r="B29" t="str">
            <v>SOTELO GRANDA GUMA JARETH</v>
          </cell>
        </row>
        <row r="30">
          <cell r="B30" t="str">
            <v>TON LOPEZ AMERICA YAMILET</v>
          </cell>
        </row>
        <row r="31">
          <cell r="B31" t="str">
            <v>TOTO POLITO ROSARIO DEL CARMEN</v>
          </cell>
        </row>
        <row r="32">
          <cell r="B32" t="str">
            <v>VERGARA FERNANDEZ IRAD JAFETH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zoomScale="84" zoomScaleNormal="84" workbookViewId="0">
      <selection activeCell="D15" sqref="D15:I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5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5" x14ac:dyDescent="0.25">
      <c r="C4" t="s">
        <v>0</v>
      </c>
      <c r="D4" s="62" t="s">
        <v>110</v>
      </c>
      <c r="E4" s="62"/>
      <c r="F4" s="62"/>
      <c r="G4" s="62"/>
      <c r="I4" t="s">
        <v>1</v>
      </c>
      <c r="J4" s="57" t="s">
        <v>106</v>
      </c>
      <c r="K4" s="57"/>
      <c r="M4" t="s">
        <v>2</v>
      </c>
      <c r="N4" s="61">
        <v>45195</v>
      </c>
      <c r="O4" s="61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57" t="s">
        <v>107</v>
      </c>
      <c r="E6" s="57"/>
      <c r="F6" s="57"/>
      <c r="G6" s="57"/>
      <c r="I6" s="50" t="s">
        <v>18</v>
      </c>
      <c r="J6" s="50"/>
      <c r="K6" s="20" t="s">
        <v>20</v>
      </c>
      <c r="L6" s="20"/>
      <c r="M6" s="20"/>
      <c r="N6" s="21"/>
      <c r="O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f>ROW(A1)</f>
        <v>1</v>
      </c>
      <c r="C9" s="45" t="s">
        <v>72</v>
      </c>
      <c r="D9" s="46" t="str">
        <f>'[1]UNIDAD 1'!B7</f>
        <v>ALAVEZ DE LA HOZ ALFREDO</v>
      </c>
      <c r="E9" s="47"/>
      <c r="F9" s="47"/>
      <c r="G9" s="47"/>
      <c r="H9" s="47"/>
      <c r="I9" s="48"/>
      <c r="J9" s="25">
        <v>75</v>
      </c>
      <c r="K9" s="25"/>
      <c r="L9" s="25"/>
      <c r="M9" s="25"/>
      <c r="N9" s="26">
        <f>AVERAGE(J9:M9)</f>
        <v>75</v>
      </c>
    </row>
    <row r="10" spans="2:15" x14ac:dyDescent="0.25">
      <c r="B10" s="33">
        <f t="shared" ref="B10:B42" si="0">ROW(A2)</f>
        <v>2</v>
      </c>
      <c r="C10" s="45" t="s">
        <v>73</v>
      </c>
      <c r="D10" s="46" t="str">
        <f>'[1]UNIDAD 1'!B8</f>
        <v>AREVALO DOMINGUEZ MILDRED</v>
      </c>
      <c r="E10" s="47"/>
      <c r="F10" s="47"/>
      <c r="G10" s="47"/>
      <c r="H10" s="47"/>
      <c r="I10" s="48"/>
      <c r="J10" s="35">
        <v>0</v>
      </c>
      <c r="K10" s="25"/>
      <c r="L10" s="25"/>
      <c r="M10" s="25"/>
      <c r="N10" s="26">
        <f>AVERAGE(J10:M10)</f>
        <v>0</v>
      </c>
    </row>
    <row r="11" spans="2:15" x14ac:dyDescent="0.25">
      <c r="B11" s="33">
        <f t="shared" si="0"/>
        <v>3</v>
      </c>
      <c r="C11" s="45" t="s">
        <v>74</v>
      </c>
      <c r="D11" s="58" t="str">
        <f>'[1]UNIDAD 1'!B9</f>
        <v>BLANCO ZARATE ALAN OSVALDO</v>
      </c>
      <c r="E11" s="59"/>
      <c r="F11" s="59"/>
      <c r="G11" s="59"/>
      <c r="H11" s="59"/>
      <c r="I11" s="60"/>
      <c r="J11" s="25">
        <v>82</v>
      </c>
      <c r="K11" s="25"/>
      <c r="L11" s="25"/>
      <c r="M11" s="25"/>
      <c r="N11" s="26">
        <f t="shared" ref="N11:N42" si="1">AVERAGE(J11:M11)</f>
        <v>82</v>
      </c>
    </row>
    <row r="12" spans="2:15" x14ac:dyDescent="0.25">
      <c r="B12" s="33">
        <f t="shared" si="0"/>
        <v>4</v>
      </c>
      <c r="C12" s="45" t="s">
        <v>75</v>
      </c>
      <c r="D12" s="46" t="str">
        <f>'[1]UNIDAD 1'!B10</f>
        <v>BUSTAMANTE REYES KARLA</v>
      </c>
      <c r="E12" s="47"/>
      <c r="F12" s="47"/>
      <c r="G12" s="47"/>
      <c r="H12" s="47"/>
      <c r="I12" s="48"/>
      <c r="J12" s="25">
        <v>80</v>
      </c>
      <c r="K12" s="25"/>
      <c r="L12" s="25"/>
      <c r="M12" s="25"/>
      <c r="N12" s="26">
        <f t="shared" si="1"/>
        <v>80</v>
      </c>
    </row>
    <row r="13" spans="2:15" x14ac:dyDescent="0.25">
      <c r="B13" s="33">
        <f t="shared" si="0"/>
        <v>5</v>
      </c>
      <c r="C13" s="45" t="s">
        <v>76</v>
      </c>
      <c r="D13" s="46" t="str">
        <f>'[1]UNIDAD 1'!B11</f>
        <v>CASTAÑEDA GONZALEZ JOSE ALEJANDRO</v>
      </c>
      <c r="E13" s="47"/>
      <c r="F13" s="47"/>
      <c r="G13" s="47"/>
      <c r="H13" s="47"/>
      <c r="I13" s="48"/>
      <c r="J13" s="25">
        <v>86</v>
      </c>
      <c r="K13" s="25"/>
      <c r="L13" s="25"/>
      <c r="M13" s="25"/>
      <c r="N13" s="26">
        <f t="shared" si="1"/>
        <v>86</v>
      </c>
    </row>
    <row r="14" spans="2:15" x14ac:dyDescent="0.25">
      <c r="B14" s="33">
        <f t="shared" si="0"/>
        <v>6</v>
      </c>
      <c r="C14" s="45" t="s">
        <v>77</v>
      </c>
      <c r="D14" s="46" t="str">
        <f>'[1]UNIDAD 1'!B12</f>
        <v>CHACHA HERNANDEZ EMILIANO SEBASTIAN</v>
      </c>
      <c r="E14" s="47"/>
      <c r="F14" s="47"/>
      <c r="G14" s="47"/>
      <c r="H14" s="47"/>
      <c r="I14" s="48"/>
      <c r="J14" s="25">
        <v>95</v>
      </c>
      <c r="K14" s="25"/>
      <c r="L14" s="25"/>
      <c r="M14" s="25"/>
      <c r="N14" s="26">
        <f t="shared" si="1"/>
        <v>95</v>
      </c>
    </row>
    <row r="15" spans="2:15" x14ac:dyDescent="0.25">
      <c r="B15" s="33">
        <f t="shared" si="0"/>
        <v>7</v>
      </c>
      <c r="C15" s="45" t="s">
        <v>78</v>
      </c>
      <c r="D15" s="46" t="str">
        <f>'[1]UNIDAD 1'!B13</f>
        <v>CHIBAMBA SEBA LUIS MARIO</v>
      </c>
      <c r="E15" s="47"/>
      <c r="F15" s="47"/>
      <c r="G15" s="47"/>
      <c r="H15" s="47"/>
      <c r="I15" s="48"/>
      <c r="J15" s="25">
        <v>91</v>
      </c>
      <c r="K15" s="25"/>
      <c r="L15" s="25"/>
      <c r="M15" s="25"/>
      <c r="N15" s="26">
        <f t="shared" si="1"/>
        <v>91</v>
      </c>
    </row>
    <row r="16" spans="2:15" x14ac:dyDescent="0.25">
      <c r="B16" s="33">
        <f t="shared" si="0"/>
        <v>8</v>
      </c>
      <c r="C16" s="45" t="s">
        <v>79</v>
      </c>
      <c r="D16" s="46" t="str">
        <f>'[1]UNIDAD 1'!B14</f>
        <v>CRUZ BELLO YADIRA</v>
      </c>
      <c r="E16" s="47"/>
      <c r="F16" s="47"/>
      <c r="G16" s="47"/>
      <c r="H16" s="47"/>
      <c r="I16" s="48"/>
      <c r="J16" s="25">
        <v>98</v>
      </c>
      <c r="K16" s="25"/>
      <c r="L16" s="25"/>
      <c r="M16" s="25"/>
      <c r="N16" s="26">
        <f t="shared" si="1"/>
        <v>98</v>
      </c>
    </row>
    <row r="17" spans="2:17" x14ac:dyDescent="0.25">
      <c r="B17" s="33">
        <f t="shared" si="0"/>
        <v>9</v>
      </c>
      <c r="C17" s="45" t="s">
        <v>80</v>
      </c>
      <c r="D17" s="46" t="str">
        <f>'[1]UNIDAD 1'!B15</f>
        <v>CRUZ GONZALEZ ITZEL ZAHORI</v>
      </c>
      <c r="E17" s="47"/>
      <c r="F17" s="47"/>
      <c r="G17" s="47"/>
      <c r="H17" s="47"/>
      <c r="I17" s="48"/>
      <c r="J17" s="25">
        <v>86</v>
      </c>
      <c r="K17" s="25"/>
      <c r="L17" s="25"/>
      <c r="M17" s="25"/>
      <c r="N17" s="26">
        <f t="shared" si="1"/>
        <v>86</v>
      </c>
    </row>
    <row r="18" spans="2:17" x14ac:dyDescent="0.25">
      <c r="B18" s="33">
        <f t="shared" si="0"/>
        <v>10</v>
      </c>
      <c r="C18" s="45" t="s">
        <v>81</v>
      </c>
      <c r="D18" s="46" t="str">
        <f>'[1]UNIDAD 1'!B16</f>
        <v>FERMAN JIMENEZ JUAN ANGEL</v>
      </c>
      <c r="E18" s="47"/>
      <c r="F18" s="47"/>
      <c r="G18" s="47"/>
      <c r="H18" s="47"/>
      <c r="I18" s="48"/>
      <c r="J18" s="25">
        <v>76</v>
      </c>
      <c r="K18" s="25"/>
      <c r="L18" s="25"/>
      <c r="M18" s="25"/>
      <c r="N18" s="26">
        <f t="shared" si="1"/>
        <v>76</v>
      </c>
    </row>
    <row r="19" spans="2:17" x14ac:dyDescent="0.25">
      <c r="B19" s="33">
        <f t="shared" si="0"/>
        <v>11</v>
      </c>
      <c r="C19" s="45" t="s">
        <v>82</v>
      </c>
      <c r="D19" s="46" t="str">
        <f>'[1]UNIDAD 1'!B17</f>
        <v>FIGUEROA CORRO ARIEL DE JESUS</v>
      </c>
      <c r="E19" s="47"/>
      <c r="F19" s="47"/>
      <c r="G19" s="47"/>
      <c r="H19" s="47"/>
      <c r="I19" s="48"/>
      <c r="J19" s="25">
        <v>83</v>
      </c>
      <c r="K19" s="25"/>
      <c r="L19" s="25"/>
      <c r="M19" s="25"/>
      <c r="N19" s="26">
        <f t="shared" si="1"/>
        <v>83</v>
      </c>
    </row>
    <row r="20" spans="2:17" x14ac:dyDescent="0.25">
      <c r="B20" s="33">
        <f t="shared" si="0"/>
        <v>12</v>
      </c>
      <c r="C20" s="45" t="s">
        <v>83</v>
      </c>
      <c r="D20" s="46" t="str">
        <f>'[1]UNIDAD 1'!B18</f>
        <v>FLORES HERNANDEZ ITZEL ALEJANDRA</v>
      </c>
      <c r="E20" s="47"/>
      <c r="F20" s="47"/>
      <c r="G20" s="47"/>
      <c r="H20" s="47"/>
      <c r="I20" s="48"/>
      <c r="J20" s="25">
        <v>84</v>
      </c>
      <c r="K20" s="25"/>
      <c r="L20" s="25"/>
      <c r="M20" s="25"/>
      <c r="N20" s="26">
        <f t="shared" si="1"/>
        <v>84</v>
      </c>
    </row>
    <row r="21" spans="2:17" x14ac:dyDescent="0.25">
      <c r="B21" s="33">
        <f t="shared" si="0"/>
        <v>13</v>
      </c>
      <c r="C21" s="45" t="s">
        <v>84</v>
      </c>
      <c r="D21" s="46" t="str">
        <f>'[1]UNIDAD 1'!B19</f>
        <v>FONSECA LOPEZ EDSON JAIR</v>
      </c>
      <c r="E21" s="47"/>
      <c r="F21" s="47"/>
      <c r="G21" s="47"/>
      <c r="H21" s="47"/>
      <c r="I21" s="48"/>
      <c r="J21" s="25">
        <v>90</v>
      </c>
      <c r="K21" s="25"/>
      <c r="L21" s="25"/>
      <c r="M21" s="25"/>
      <c r="N21" s="26">
        <f t="shared" si="1"/>
        <v>90</v>
      </c>
    </row>
    <row r="22" spans="2:17" x14ac:dyDescent="0.25">
      <c r="B22" s="33">
        <f t="shared" si="0"/>
        <v>14</v>
      </c>
      <c r="C22" s="45" t="s">
        <v>85</v>
      </c>
      <c r="D22" s="46" t="str">
        <f>'[1]UNIDAD 1'!B20</f>
        <v>GARCIA CRUZ RUTH</v>
      </c>
      <c r="E22" s="47"/>
      <c r="F22" s="47"/>
      <c r="G22" s="47"/>
      <c r="H22" s="47"/>
      <c r="I22" s="48"/>
      <c r="J22" s="25">
        <v>94</v>
      </c>
      <c r="K22" s="25"/>
      <c r="L22" s="25"/>
      <c r="M22" s="25"/>
      <c r="N22" s="26">
        <f t="shared" si="1"/>
        <v>94</v>
      </c>
    </row>
    <row r="23" spans="2:17" x14ac:dyDescent="0.25">
      <c r="B23" s="33">
        <f t="shared" si="0"/>
        <v>15</v>
      </c>
      <c r="C23" s="45" t="s">
        <v>86</v>
      </c>
      <c r="D23" s="46" t="str">
        <f>'[1]UNIDAD 1'!B21</f>
        <v>GARCIA RUEDA ANDREK EDUARDO</v>
      </c>
      <c r="E23" s="47"/>
      <c r="F23" s="47"/>
      <c r="G23" s="47"/>
      <c r="H23" s="47"/>
      <c r="I23" s="48"/>
      <c r="J23" s="25">
        <v>91</v>
      </c>
      <c r="K23" s="25"/>
      <c r="L23" s="25"/>
      <c r="M23" s="25"/>
      <c r="N23" s="26">
        <f t="shared" si="1"/>
        <v>91</v>
      </c>
    </row>
    <row r="24" spans="2:17" x14ac:dyDescent="0.25">
      <c r="B24" s="33">
        <f t="shared" si="0"/>
        <v>16</v>
      </c>
      <c r="C24" s="45" t="s">
        <v>87</v>
      </c>
      <c r="D24" s="46" t="str">
        <f>'[1]UNIDAD 1'!B22</f>
        <v>HERNANDEZ VELAZQUEZ RENEE</v>
      </c>
      <c r="E24" s="47"/>
      <c r="F24" s="47"/>
      <c r="G24" s="47"/>
      <c r="H24" s="47"/>
      <c r="I24" s="48"/>
      <c r="J24" s="35">
        <v>0</v>
      </c>
      <c r="K24" s="25"/>
      <c r="L24" s="25"/>
      <c r="M24" s="25"/>
      <c r="N24" s="26">
        <f t="shared" si="1"/>
        <v>0</v>
      </c>
    </row>
    <row r="25" spans="2:17" x14ac:dyDescent="0.25">
      <c r="B25" s="33">
        <f t="shared" si="0"/>
        <v>17</v>
      </c>
      <c r="C25" s="45" t="s">
        <v>88</v>
      </c>
      <c r="D25" s="46" t="str">
        <f>'[1]UNIDAD 1'!B23</f>
        <v>HERNÁNDEZ QUINO CRISTINA DEL CARMEN</v>
      </c>
      <c r="E25" s="47"/>
      <c r="F25" s="47"/>
      <c r="G25" s="47"/>
      <c r="H25" s="47"/>
      <c r="I25" s="48"/>
      <c r="J25" s="25">
        <v>84</v>
      </c>
      <c r="K25" s="25"/>
      <c r="L25" s="25"/>
      <c r="M25" s="25"/>
      <c r="N25" s="26">
        <f t="shared" si="1"/>
        <v>84</v>
      </c>
    </row>
    <row r="26" spans="2:17" x14ac:dyDescent="0.25">
      <c r="B26" s="33">
        <f t="shared" si="0"/>
        <v>18</v>
      </c>
      <c r="C26" s="45" t="s">
        <v>89</v>
      </c>
      <c r="D26" s="46" t="str">
        <f>'[1]UNIDAD 1'!B24</f>
        <v>IXTEPAN JAUREGUI DAYANA</v>
      </c>
      <c r="E26" s="47"/>
      <c r="F26" s="47"/>
      <c r="G26" s="47"/>
      <c r="H26" s="47"/>
      <c r="I26" s="48"/>
      <c r="J26" s="25">
        <v>78</v>
      </c>
      <c r="K26" s="25"/>
      <c r="L26" s="25"/>
      <c r="M26" s="25"/>
      <c r="N26" s="26">
        <f t="shared" si="1"/>
        <v>78</v>
      </c>
    </row>
    <row r="27" spans="2:17" x14ac:dyDescent="0.25">
      <c r="B27" s="33">
        <f t="shared" si="0"/>
        <v>19</v>
      </c>
      <c r="C27" s="45" t="s">
        <v>90</v>
      </c>
      <c r="D27" s="46" t="str">
        <f>'[1]UNIDAD 1'!B25</f>
        <v>LUCHO COTO FATIMA DE JESUS</v>
      </c>
      <c r="E27" s="47"/>
      <c r="F27" s="47"/>
      <c r="G27" s="47"/>
      <c r="H27" s="47"/>
      <c r="I27" s="48"/>
      <c r="J27" s="25">
        <v>88</v>
      </c>
      <c r="K27" s="25"/>
      <c r="L27" s="25"/>
      <c r="M27" s="25"/>
      <c r="N27" s="26">
        <f t="shared" si="1"/>
        <v>88</v>
      </c>
    </row>
    <row r="28" spans="2:17" x14ac:dyDescent="0.25">
      <c r="B28" s="33">
        <f t="shared" si="0"/>
        <v>20</v>
      </c>
      <c r="C28" s="45" t="s">
        <v>91</v>
      </c>
      <c r="D28" s="46" t="str">
        <f>'[1]UNIDAD 1'!B26</f>
        <v>LUCHO MIXTEGA JUAN FERNANDO</v>
      </c>
      <c r="E28" s="47"/>
      <c r="F28" s="47"/>
      <c r="G28" s="47"/>
      <c r="H28" s="47"/>
      <c r="I28" s="48"/>
      <c r="J28" s="35">
        <v>0</v>
      </c>
      <c r="K28" s="25"/>
      <c r="L28" s="25"/>
      <c r="M28" s="25"/>
      <c r="N28" s="26">
        <f t="shared" si="1"/>
        <v>0</v>
      </c>
    </row>
    <row r="29" spans="2:17" x14ac:dyDescent="0.25">
      <c r="B29" s="33">
        <f t="shared" si="0"/>
        <v>21</v>
      </c>
      <c r="C29" s="45" t="s">
        <v>92</v>
      </c>
      <c r="D29" s="46" t="str">
        <f>'[1]UNIDAD 1'!B27</f>
        <v>MARTINEZ ROSAS DANIEL AZAHEL</v>
      </c>
      <c r="E29" s="47"/>
      <c r="F29" s="47"/>
      <c r="G29" s="47"/>
      <c r="H29" s="47"/>
      <c r="I29" s="48"/>
      <c r="J29" s="35">
        <v>0</v>
      </c>
      <c r="K29" s="25"/>
      <c r="L29" s="25"/>
      <c r="M29" s="25"/>
      <c r="N29" s="26">
        <f t="shared" si="1"/>
        <v>0</v>
      </c>
      <c r="Q29" s="27"/>
    </row>
    <row r="30" spans="2:17" x14ac:dyDescent="0.25">
      <c r="B30" s="33">
        <f t="shared" si="0"/>
        <v>22</v>
      </c>
      <c r="C30" s="45" t="s">
        <v>93</v>
      </c>
      <c r="D30" s="46" t="str">
        <f>'[1]UNIDAD 1'!B28</f>
        <v>MONTALVO DOMINGUEZ KIARA VALERIA</v>
      </c>
      <c r="E30" s="47"/>
      <c r="F30" s="47"/>
      <c r="G30" s="47"/>
      <c r="H30" s="47"/>
      <c r="I30" s="48"/>
      <c r="J30" s="4">
        <v>79</v>
      </c>
      <c r="K30" s="4"/>
      <c r="L30" s="4"/>
      <c r="M30" s="4"/>
      <c r="N30" s="26">
        <f t="shared" si="1"/>
        <v>79</v>
      </c>
    </row>
    <row r="31" spans="2:17" x14ac:dyDescent="0.25">
      <c r="B31" s="33">
        <f t="shared" si="0"/>
        <v>23</v>
      </c>
      <c r="C31" s="45" t="s">
        <v>94</v>
      </c>
      <c r="D31" s="46" t="str">
        <f>'[1]UNIDAD 1'!B29</f>
        <v>ORTIZ APARICIO CONCEPCIÓN DEL CARMEN</v>
      </c>
      <c r="E31" s="47"/>
      <c r="F31" s="47"/>
      <c r="G31" s="47"/>
      <c r="H31" s="47"/>
      <c r="I31" s="48"/>
      <c r="J31" s="4">
        <v>82</v>
      </c>
      <c r="K31" s="4"/>
      <c r="L31" s="4"/>
      <c r="M31" s="4"/>
      <c r="N31" s="26">
        <f t="shared" si="1"/>
        <v>82</v>
      </c>
    </row>
    <row r="32" spans="2:17" x14ac:dyDescent="0.25">
      <c r="B32" s="33">
        <f t="shared" si="0"/>
        <v>24</v>
      </c>
      <c r="C32" s="45" t="s">
        <v>95</v>
      </c>
      <c r="D32" s="46" t="str">
        <f>'[1]UNIDAD 1'!B30</f>
        <v>PATRACA MORALES ASHLEY SHERLYN</v>
      </c>
      <c r="E32" s="47"/>
      <c r="F32" s="47"/>
      <c r="G32" s="47"/>
      <c r="H32" s="47"/>
      <c r="I32" s="48"/>
      <c r="J32" s="4">
        <v>71</v>
      </c>
      <c r="K32" s="4"/>
      <c r="L32" s="4"/>
      <c r="M32" s="4"/>
      <c r="N32" s="26">
        <f t="shared" si="1"/>
        <v>71</v>
      </c>
    </row>
    <row r="33" spans="2:14" x14ac:dyDescent="0.25">
      <c r="B33" s="33">
        <f t="shared" si="0"/>
        <v>25</v>
      </c>
      <c r="C33" s="45" t="s">
        <v>96</v>
      </c>
      <c r="D33" s="46" t="str">
        <f>'[1]UNIDAD 1'!B31</f>
        <v>PEREZ BELLI OSCAR ADRIAN DONOVAN</v>
      </c>
      <c r="E33" s="47"/>
      <c r="F33" s="47"/>
      <c r="G33" s="47"/>
      <c r="H33" s="47"/>
      <c r="I33" s="48"/>
      <c r="J33" s="35">
        <v>0</v>
      </c>
      <c r="K33" s="4"/>
      <c r="L33" s="4"/>
      <c r="M33" s="4"/>
      <c r="N33" s="26">
        <f t="shared" si="1"/>
        <v>0</v>
      </c>
    </row>
    <row r="34" spans="2:14" x14ac:dyDescent="0.25">
      <c r="B34" s="33">
        <f t="shared" si="0"/>
        <v>26</v>
      </c>
      <c r="C34" s="45" t="s">
        <v>97</v>
      </c>
      <c r="D34" s="46" t="str">
        <f>'[1]UNIDAD 1'!B32</f>
        <v>PUCHETA PEREZ JONATHAN</v>
      </c>
      <c r="E34" s="47"/>
      <c r="F34" s="47"/>
      <c r="G34" s="47"/>
      <c r="H34" s="47"/>
      <c r="I34" s="48"/>
      <c r="J34" s="35">
        <v>0</v>
      </c>
      <c r="K34" s="4"/>
      <c r="L34" s="4"/>
      <c r="M34" s="4"/>
      <c r="N34" s="26">
        <f t="shared" si="1"/>
        <v>0</v>
      </c>
    </row>
    <row r="35" spans="2:14" x14ac:dyDescent="0.25">
      <c r="B35" s="33">
        <f t="shared" si="0"/>
        <v>27</v>
      </c>
      <c r="C35" s="45" t="s">
        <v>98</v>
      </c>
      <c r="D35" s="46" t="str">
        <f>'[1]UNIDAD 1'!B33</f>
        <v>PÉREZ MARTÍNEZ ESTEFANI</v>
      </c>
      <c r="E35" s="47"/>
      <c r="F35" s="47"/>
      <c r="G35" s="47"/>
      <c r="H35" s="47"/>
      <c r="I35" s="48"/>
      <c r="J35" s="4">
        <v>91</v>
      </c>
      <c r="K35" s="4"/>
      <c r="L35" s="4"/>
      <c r="M35" s="4"/>
      <c r="N35" s="26">
        <f t="shared" si="1"/>
        <v>91</v>
      </c>
    </row>
    <row r="36" spans="2:14" x14ac:dyDescent="0.25">
      <c r="B36" s="33">
        <f t="shared" si="0"/>
        <v>28</v>
      </c>
      <c r="C36" s="45" t="s">
        <v>99</v>
      </c>
      <c r="D36" s="46" t="str">
        <f>'[1]UNIDAD 1'!B34</f>
        <v>REYES DE DIOS ITZEL DEL CARMEN</v>
      </c>
      <c r="E36" s="47"/>
      <c r="F36" s="47"/>
      <c r="G36" s="47"/>
      <c r="H36" s="47"/>
      <c r="I36" s="48"/>
      <c r="J36" s="35">
        <v>0</v>
      </c>
      <c r="K36" s="4"/>
      <c r="L36" s="4"/>
      <c r="M36" s="4"/>
      <c r="N36" s="26">
        <f t="shared" si="1"/>
        <v>0</v>
      </c>
    </row>
    <row r="37" spans="2:14" x14ac:dyDescent="0.25">
      <c r="B37" s="33">
        <f t="shared" si="0"/>
        <v>29</v>
      </c>
      <c r="C37" s="45" t="s">
        <v>100</v>
      </c>
      <c r="D37" s="46" t="str">
        <f>'[1]UNIDAD 1'!B35</f>
        <v>ROQUE VEGA CARLOS EDUARDO</v>
      </c>
      <c r="E37" s="47"/>
      <c r="F37" s="47"/>
      <c r="G37" s="47"/>
      <c r="H37" s="47"/>
      <c r="I37" s="48"/>
      <c r="J37" s="4">
        <v>91</v>
      </c>
      <c r="K37" s="4"/>
      <c r="L37" s="4"/>
      <c r="M37" s="4"/>
      <c r="N37" s="26">
        <f t="shared" si="1"/>
        <v>91</v>
      </c>
    </row>
    <row r="38" spans="2:14" x14ac:dyDescent="0.25">
      <c r="B38" s="33">
        <f t="shared" si="0"/>
        <v>30</v>
      </c>
      <c r="C38" s="45" t="s">
        <v>101</v>
      </c>
      <c r="D38" s="46" t="str">
        <f>'[1]UNIDAD 1'!B36</f>
        <v>SANCHEZ BARRAZA ANGEL DE JESÚS</v>
      </c>
      <c r="E38" s="47"/>
      <c r="F38" s="47"/>
      <c r="G38" s="47"/>
      <c r="H38" s="47"/>
      <c r="I38" s="48"/>
      <c r="J38" s="35">
        <v>0</v>
      </c>
      <c r="K38" s="4"/>
      <c r="L38" s="4"/>
      <c r="M38" s="4"/>
      <c r="N38" s="26">
        <f t="shared" si="1"/>
        <v>0</v>
      </c>
    </row>
    <row r="39" spans="2:14" x14ac:dyDescent="0.25">
      <c r="B39" s="33">
        <f t="shared" si="0"/>
        <v>31</v>
      </c>
      <c r="C39" s="45" t="s">
        <v>102</v>
      </c>
      <c r="D39" s="46" t="str">
        <f>'[1]UNIDAD 1'!B37</f>
        <v>TAXILAGA ARENAL ALEJANDRO DE JESUS</v>
      </c>
      <c r="E39" s="47"/>
      <c r="F39" s="47"/>
      <c r="G39" s="47"/>
      <c r="H39" s="47"/>
      <c r="I39" s="48"/>
      <c r="J39" s="31">
        <v>82</v>
      </c>
      <c r="K39" s="31"/>
      <c r="L39" s="31"/>
      <c r="M39" s="31"/>
      <c r="N39" s="26">
        <f t="shared" si="1"/>
        <v>82</v>
      </c>
    </row>
    <row r="40" spans="2:14" x14ac:dyDescent="0.25">
      <c r="B40" s="33">
        <f t="shared" si="0"/>
        <v>32</v>
      </c>
      <c r="C40" s="45" t="s">
        <v>103</v>
      </c>
      <c r="D40" s="46" t="str">
        <f>'[1]UNIDAD 1'!B38</f>
        <v>TEOBA COTO EDUARDO</v>
      </c>
      <c r="E40" s="47"/>
      <c r="F40" s="47"/>
      <c r="G40" s="47"/>
      <c r="H40" s="47"/>
      <c r="I40" s="48"/>
      <c r="J40" s="31">
        <v>88</v>
      </c>
      <c r="K40" s="31"/>
      <c r="L40" s="31"/>
      <c r="M40" s="31"/>
      <c r="N40" s="26">
        <f t="shared" si="1"/>
        <v>88</v>
      </c>
    </row>
    <row r="41" spans="2:14" x14ac:dyDescent="0.25">
      <c r="B41" s="33">
        <f t="shared" si="0"/>
        <v>33</v>
      </c>
      <c r="C41" s="45" t="s">
        <v>104</v>
      </c>
      <c r="D41" s="46" t="str">
        <f>'[1]UNIDAD 1'!B39</f>
        <v>TEPOX DE JESUS ALEJANDRA</v>
      </c>
      <c r="E41" s="47"/>
      <c r="F41" s="47"/>
      <c r="G41" s="47"/>
      <c r="H41" s="47"/>
      <c r="I41" s="48"/>
      <c r="J41" s="31">
        <v>99</v>
      </c>
      <c r="K41" s="31"/>
      <c r="L41" s="31"/>
      <c r="M41" s="31"/>
      <c r="N41" s="26">
        <f t="shared" si="1"/>
        <v>99</v>
      </c>
    </row>
    <row r="42" spans="2:14" x14ac:dyDescent="0.25">
      <c r="B42" s="33">
        <f t="shared" si="0"/>
        <v>34</v>
      </c>
      <c r="C42" s="45" t="s">
        <v>105</v>
      </c>
      <c r="D42" s="46" t="str">
        <f>'[1]UNIDAD 1'!B40</f>
        <v>XIMEO TEOBA CRISTHIAN URIEL</v>
      </c>
      <c r="E42" s="47"/>
      <c r="F42" s="47"/>
      <c r="G42" s="47"/>
      <c r="H42" s="47"/>
      <c r="I42" s="48"/>
      <c r="J42" s="31">
        <v>94</v>
      </c>
      <c r="K42" s="31"/>
      <c r="L42" s="31"/>
      <c r="M42" s="31"/>
      <c r="N42" s="26">
        <f t="shared" si="1"/>
        <v>94</v>
      </c>
    </row>
    <row r="43" spans="2:14" x14ac:dyDescent="0.25">
      <c r="B43" s="6"/>
      <c r="C43" s="7"/>
      <c r="D43" s="63"/>
      <c r="E43" s="64"/>
      <c r="F43" s="64"/>
      <c r="G43" s="64"/>
      <c r="H43" s="64"/>
      <c r="I43" s="65"/>
      <c r="J43" s="4"/>
      <c r="K43" s="4"/>
      <c r="L43" s="4"/>
      <c r="M43" s="4"/>
      <c r="N43" s="26"/>
    </row>
    <row r="44" spans="2:14" x14ac:dyDescent="0.25">
      <c r="B44" s="6"/>
      <c r="C44" s="3"/>
      <c r="D44" s="66"/>
      <c r="E44" s="67"/>
      <c r="F44" s="67"/>
      <c r="G44" s="67"/>
      <c r="H44" s="67"/>
      <c r="I44" s="68"/>
      <c r="J44" s="3"/>
      <c r="K44" s="3"/>
      <c r="L44" s="3"/>
      <c r="M44" s="3"/>
      <c r="N44" s="26"/>
    </row>
    <row r="45" spans="2:14" x14ac:dyDescent="0.25">
      <c r="C45" s="50"/>
      <c r="D45" s="50"/>
      <c r="E45" s="1"/>
      <c r="H45" s="51" t="s">
        <v>15</v>
      </c>
      <c r="I45" s="51"/>
      <c r="J45" s="11">
        <f>COUNTIF(J9:J44,"&gt;=70")</f>
        <v>26</v>
      </c>
      <c r="K45" s="29">
        <f t="shared" ref="K45:N45" si="2">COUNTIF(K9:K44,"&gt;=70")</f>
        <v>0</v>
      </c>
      <c r="L45" s="29">
        <f t="shared" si="2"/>
        <v>0</v>
      </c>
      <c r="M45" s="29">
        <f t="shared" si="2"/>
        <v>0</v>
      </c>
      <c r="N45" s="29">
        <f t="shared" si="2"/>
        <v>26</v>
      </c>
    </row>
    <row r="46" spans="2:14" x14ac:dyDescent="0.25">
      <c r="C46" s="50"/>
      <c r="D46" s="50"/>
      <c r="E46" s="8"/>
      <c r="H46" s="52" t="s">
        <v>16</v>
      </c>
      <c r="I46" s="52"/>
      <c r="J46" s="12">
        <f>COUNTIF(J9:J44,"&lt;70")</f>
        <v>8</v>
      </c>
      <c r="K46" s="30">
        <f t="shared" ref="K46:N46" si="3">COUNTIF(K9:K44,"&lt;70")</f>
        <v>0</v>
      </c>
      <c r="L46" s="30">
        <f t="shared" si="3"/>
        <v>0</v>
      </c>
      <c r="M46" s="30">
        <f t="shared" si="3"/>
        <v>0</v>
      </c>
      <c r="N46" s="30">
        <f t="shared" si="3"/>
        <v>8</v>
      </c>
    </row>
    <row r="47" spans="2:14" x14ac:dyDescent="0.25">
      <c r="C47" s="50"/>
      <c r="D47" s="50"/>
      <c r="E47" s="50"/>
      <c r="H47" s="52" t="s">
        <v>17</v>
      </c>
      <c r="I47" s="52"/>
      <c r="J47" s="12">
        <f>COUNT(J9:J44)</f>
        <v>34</v>
      </c>
      <c r="K47" s="30">
        <f t="shared" ref="K47:N47" si="4">COUNT(K9:K44)</f>
        <v>0</v>
      </c>
      <c r="L47" s="30">
        <f t="shared" si="4"/>
        <v>0</v>
      </c>
      <c r="M47" s="30">
        <f t="shared" si="4"/>
        <v>0</v>
      </c>
      <c r="N47" s="30">
        <f t="shared" si="4"/>
        <v>34</v>
      </c>
    </row>
    <row r="48" spans="2:14" x14ac:dyDescent="0.25">
      <c r="C48" s="50"/>
      <c r="D48" s="50"/>
      <c r="E48" s="1"/>
      <c r="H48" s="53" t="s">
        <v>12</v>
      </c>
      <c r="I48" s="53"/>
      <c r="J48" s="13">
        <f>J45/J47</f>
        <v>0.76470588235294112</v>
      </c>
      <c r="K48" s="14" t="e">
        <f t="shared" ref="K48:N48" si="5">K45/K47</f>
        <v>#DIV/0!</v>
      </c>
      <c r="L48" s="14" t="e">
        <f t="shared" si="5"/>
        <v>#DIV/0!</v>
      </c>
      <c r="M48" s="14" t="e">
        <f t="shared" si="5"/>
        <v>#DIV/0!</v>
      </c>
      <c r="N48" s="14">
        <f t="shared" si="5"/>
        <v>0.76470588235294112</v>
      </c>
    </row>
    <row r="49" spans="3:14" x14ac:dyDescent="0.25">
      <c r="C49" s="50"/>
      <c r="D49" s="50"/>
      <c r="E49" s="1"/>
      <c r="H49" s="53" t="s">
        <v>13</v>
      </c>
      <c r="I49" s="53"/>
      <c r="J49" s="13">
        <f>J46/J47</f>
        <v>0.23529411764705882</v>
      </c>
      <c r="K49" s="13" t="e">
        <f t="shared" ref="K49:N49" si="6">K46/K47</f>
        <v>#DIV/0!</v>
      </c>
      <c r="L49" s="14" t="e">
        <f t="shared" si="6"/>
        <v>#DIV/0!</v>
      </c>
      <c r="M49" s="14" t="e">
        <f t="shared" si="6"/>
        <v>#DIV/0!</v>
      </c>
      <c r="N49" s="14">
        <f t="shared" si="6"/>
        <v>0.23529411764705882</v>
      </c>
    </row>
    <row r="50" spans="3:14" x14ac:dyDescent="0.25">
      <c r="C50" s="50"/>
      <c r="D50" s="50"/>
      <c r="E50" s="8"/>
    </row>
    <row r="51" spans="3:14" x14ac:dyDescent="0.25">
      <c r="C51" s="1"/>
      <c r="D51" s="1"/>
      <c r="E51" s="8"/>
      <c r="H51" s="17" t="s">
        <v>39</v>
      </c>
      <c r="I51" s="17"/>
      <c r="J51" s="17">
        <f>AVERAGE(J9:J42)</f>
        <v>65.82352941176471</v>
      </c>
      <c r="K51" s="17" t="e">
        <f t="shared" ref="K51:M51" si="7">AVERAGE(K9:K28)</f>
        <v>#DIV/0!</v>
      </c>
      <c r="L51" s="17" t="e">
        <f t="shared" si="7"/>
        <v>#DIV/0!</v>
      </c>
      <c r="M51" s="17" t="e">
        <f t="shared" si="7"/>
        <v>#DIV/0!</v>
      </c>
      <c r="N51" s="17"/>
    </row>
    <row r="52" spans="3:14" x14ac:dyDescent="0.25">
      <c r="C52" s="1"/>
      <c r="D52" s="1"/>
      <c r="E52" s="8"/>
    </row>
    <row r="53" spans="3:14" x14ac:dyDescent="0.25">
      <c r="J53" s="18" t="s">
        <v>20</v>
      </c>
      <c r="K53" s="18"/>
      <c r="L53" s="18"/>
      <c r="M53" s="18"/>
    </row>
    <row r="54" spans="3:14" x14ac:dyDescent="0.25">
      <c r="J54" s="49" t="s">
        <v>14</v>
      </c>
      <c r="K54" s="49"/>
      <c r="L54" s="49"/>
      <c r="M54" s="49"/>
    </row>
  </sheetData>
  <mergeCells count="56"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N4:O4"/>
    <mergeCell ref="D4:G4"/>
    <mergeCell ref="D6:G6"/>
    <mergeCell ref="D16:I16"/>
    <mergeCell ref="D15:I15"/>
    <mergeCell ref="D18:I18"/>
    <mergeCell ref="D17:I17"/>
    <mergeCell ref="D21:I21"/>
    <mergeCell ref="D19:I19"/>
    <mergeCell ref="D20:I20"/>
    <mergeCell ref="D12:I12"/>
    <mergeCell ref="D13:I13"/>
    <mergeCell ref="D14:I14"/>
    <mergeCell ref="D8:I8"/>
    <mergeCell ref="B2:M2"/>
    <mergeCell ref="C3:M3"/>
    <mergeCell ref="J4:K4"/>
    <mergeCell ref="D11:I11"/>
    <mergeCell ref="D23:I23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4" zoomScale="84" zoomScaleNormal="84" workbookViewId="0">
      <selection activeCell="J35" sqref="J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4.1406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5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5" x14ac:dyDescent="0.25">
      <c r="C4" t="s">
        <v>0</v>
      </c>
      <c r="D4" s="62" t="s">
        <v>110</v>
      </c>
      <c r="E4" s="62"/>
      <c r="F4" s="62"/>
      <c r="G4" s="62"/>
      <c r="I4" t="s">
        <v>1</v>
      </c>
      <c r="J4" s="57" t="s">
        <v>108</v>
      </c>
      <c r="K4" s="57"/>
      <c r="M4" t="s">
        <v>2</v>
      </c>
      <c r="N4" s="73">
        <v>45195</v>
      </c>
      <c r="O4" s="73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57" t="s">
        <v>109</v>
      </c>
      <c r="E6" s="57"/>
      <c r="F6" s="57"/>
      <c r="G6" s="57"/>
      <c r="I6" s="50" t="s">
        <v>18</v>
      </c>
      <c r="J6" s="50"/>
      <c r="K6" s="74" t="s">
        <v>40</v>
      </c>
      <c r="L6" s="74"/>
      <c r="M6" s="74"/>
      <c r="N6" s="74"/>
      <c r="O6" s="74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ht="15.75" x14ac:dyDescent="0.25">
      <c r="B9" s="6">
        <f>ROW(A1)</f>
        <v>1</v>
      </c>
      <c r="C9" s="36" t="s">
        <v>111</v>
      </c>
      <c r="D9" s="69" t="str">
        <f>'[2]UNIDAD 1'!B7</f>
        <v>ANDRADE HERRERA PERLA</v>
      </c>
      <c r="E9" s="70"/>
      <c r="F9" s="70"/>
      <c r="G9" s="70"/>
      <c r="H9" s="70"/>
      <c r="I9" s="71"/>
      <c r="J9" s="25">
        <v>71</v>
      </c>
      <c r="K9" s="25"/>
      <c r="L9" s="25"/>
      <c r="M9" s="25"/>
      <c r="N9" s="26">
        <f>AVERAGE(J9:M9)</f>
        <v>71</v>
      </c>
    </row>
    <row r="10" spans="2:15" ht="15.75" x14ac:dyDescent="0.25">
      <c r="B10" s="33">
        <f t="shared" ref="B10:B24" si="0">ROW(A2)</f>
        <v>2</v>
      </c>
      <c r="C10" s="36" t="s">
        <v>112</v>
      </c>
      <c r="D10" s="69" t="str">
        <f>'[2]UNIDAD 1'!B8</f>
        <v>BELLI XALA DANNA ZARED</v>
      </c>
      <c r="E10" s="70"/>
      <c r="F10" s="70"/>
      <c r="G10" s="70"/>
      <c r="H10" s="70"/>
      <c r="I10" s="71"/>
      <c r="J10" s="25">
        <v>95</v>
      </c>
      <c r="K10" s="25"/>
      <c r="L10" s="25"/>
      <c r="M10" s="25"/>
      <c r="N10" s="26">
        <f t="shared" ref="N10:N24" si="1">AVERAGE(J10:M10)</f>
        <v>95</v>
      </c>
    </row>
    <row r="11" spans="2:15" ht="15.75" x14ac:dyDescent="0.25">
      <c r="B11" s="33">
        <f t="shared" si="0"/>
        <v>3</v>
      </c>
      <c r="C11" s="36" t="s">
        <v>113</v>
      </c>
      <c r="D11" s="69" t="str">
        <f>'[2]UNIDAD 1'!B9</f>
        <v>BERNAL VELASCO DIANA CAROLINA</v>
      </c>
      <c r="E11" s="70"/>
      <c r="F11" s="70"/>
      <c r="G11" s="70"/>
      <c r="H11" s="70"/>
      <c r="I11" s="71"/>
      <c r="J11" s="25">
        <v>92</v>
      </c>
      <c r="K11" s="25"/>
      <c r="L11" s="25"/>
      <c r="M11" s="25"/>
      <c r="N11" s="26">
        <f t="shared" si="1"/>
        <v>92</v>
      </c>
    </row>
    <row r="12" spans="2:15" ht="15.75" x14ac:dyDescent="0.25">
      <c r="B12" s="33">
        <f t="shared" si="0"/>
        <v>4</v>
      </c>
      <c r="C12" s="36" t="s">
        <v>114</v>
      </c>
      <c r="D12" s="69" t="str">
        <f>'[2]UNIDAD 1'!B10</f>
        <v>CARRERA MARTÍNEZ ANDRÉ JALIL</v>
      </c>
      <c r="E12" s="70"/>
      <c r="F12" s="70"/>
      <c r="G12" s="70"/>
      <c r="H12" s="70"/>
      <c r="I12" s="71"/>
      <c r="J12" s="25">
        <v>92</v>
      </c>
      <c r="K12" s="25"/>
      <c r="L12" s="25"/>
      <c r="M12" s="25"/>
      <c r="N12" s="26">
        <f t="shared" si="1"/>
        <v>92</v>
      </c>
    </row>
    <row r="13" spans="2:15" ht="15.75" x14ac:dyDescent="0.25">
      <c r="B13" s="33">
        <f t="shared" si="0"/>
        <v>5</v>
      </c>
      <c r="C13" s="36" t="s">
        <v>115</v>
      </c>
      <c r="D13" s="69" t="str">
        <f>'[2]UNIDAD 1'!B11</f>
        <v>DOMINGUEZ REYES KARLA MICHELLE</v>
      </c>
      <c r="E13" s="70"/>
      <c r="F13" s="70"/>
      <c r="G13" s="70"/>
      <c r="H13" s="70"/>
      <c r="I13" s="71"/>
      <c r="J13" s="25">
        <v>78</v>
      </c>
      <c r="K13" s="25"/>
      <c r="L13" s="25"/>
      <c r="M13" s="25"/>
      <c r="N13" s="26">
        <f t="shared" si="1"/>
        <v>78</v>
      </c>
    </row>
    <row r="14" spans="2:15" ht="15.75" x14ac:dyDescent="0.25">
      <c r="B14" s="33">
        <f t="shared" si="0"/>
        <v>6</v>
      </c>
      <c r="C14" s="36" t="s">
        <v>116</v>
      </c>
      <c r="D14" s="69" t="str">
        <f>'[2]UNIDAD 1'!B12</f>
        <v>HERNANDEZ ZAPOT MARIA FERNANDA</v>
      </c>
      <c r="E14" s="70"/>
      <c r="F14" s="70"/>
      <c r="G14" s="70"/>
      <c r="H14" s="70"/>
      <c r="I14" s="71"/>
      <c r="J14" s="25">
        <v>98</v>
      </c>
      <c r="K14" s="25"/>
      <c r="L14" s="25"/>
      <c r="M14" s="25"/>
      <c r="N14" s="26">
        <f t="shared" si="1"/>
        <v>98</v>
      </c>
    </row>
    <row r="15" spans="2:15" ht="15.75" x14ac:dyDescent="0.25">
      <c r="B15" s="33">
        <f t="shared" si="0"/>
        <v>7</v>
      </c>
      <c r="C15" s="36" t="s">
        <v>117</v>
      </c>
      <c r="D15" s="69" t="str">
        <f>'[2]UNIDAD 1'!B13</f>
        <v>HERNÁNDEZ SANTOS JAIME</v>
      </c>
      <c r="E15" s="70"/>
      <c r="F15" s="70"/>
      <c r="G15" s="70"/>
      <c r="H15" s="70"/>
      <c r="I15" s="71"/>
      <c r="J15" s="35">
        <v>0</v>
      </c>
      <c r="K15" s="25"/>
      <c r="L15" s="25"/>
      <c r="M15" s="25"/>
      <c r="N15" s="26">
        <f t="shared" si="1"/>
        <v>0</v>
      </c>
    </row>
    <row r="16" spans="2:15" ht="15.75" x14ac:dyDescent="0.25">
      <c r="B16" s="33">
        <f t="shared" si="0"/>
        <v>8</v>
      </c>
      <c r="C16" s="36" t="s">
        <v>118</v>
      </c>
      <c r="D16" s="69" t="str">
        <f>'[2]UNIDAD 1'!B14</f>
        <v>MORENO CASTRO ADRIAN DE JESUS</v>
      </c>
      <c r="E16" s="70"/>
      <c r="F16" s="70"/>
      <c r="G16" s="70"/>
      <c r="H16" s="70"/>
      <c r="I16" s="71"/>
      <c r="J16" s="25">
        <v>91</v>
      </c>
      <c r="K16" s="25"/>
      <c r="L16" s="25"/>
      <c r="M16" s="25"/>
      <c r="N16" s="26">
        <f t="shared" si="1"/>
        <v>91</v>
      </c>
    </row>
    <row r="17" spans="2:14" ht="15.75" x14ac:dyDescent="0.25">
      <c r="B17" s="33">
        <f t="shared" si="0"/>
        <v>9</v>
      </c>
      <c r="C17" s="36" t="s">
        <v>119</v>
      </c>
      <c r="D17" s="69" t="str">
        <f>'[2]UNIDAD 1'!B15</f>
        <v>OLIVEROS ISIDORO VANIA</v>
      </c>
      <c r="E17" s="70"/>
      <c r="F17" s="70"/>
      <c r="G17" s="70"/>
      <c r="H17" s="70"/>
      <c r="I17" s="71"/>
      <c r="J17" s="25">
        <v>98</v>
      </c>
      <c r="K17" s="25"/>
      <c r="L17" s="25"/>
      <c r="M17" s="25"/>
      <c r="N17" s="26">
        <f t="shared" si="1"/>
        <v>98</v>
      </c>
    </row>
    <row r="18" spans="2:14" ht="15.75" x14ac:dyDescent="0.25">
      <c r="B18" s="33">
        <f t="shared" si="0"/>
        <v>10</v>
      </c>
      <c r="C18" s="36" t="s">
        <v>120</v>
      </c>
      <c r="D18" s="69" t="str">
        <f>'[2]UNIDAD 1'!B16</f>
        <v>ORTIZ MARCIAL MONSERRAT</v>
      </c>
      <c r="E18" s="70"/>
      <c r="F18" s="70"/>
      <c r="G18" s="70"/>
      <c r="H18" s="70"/>
      <c r="I18" s="71"/>
      <c r="J18" s="25">
        <v>86</v>
      </c>
      <c r="K18" s="25"/>
      <c r="L18" s="25"/>
      <c r="M18" s="25"/>
      <c r="N18" s="26">
        <f t="shared" si="1"/>
        <v>86</v>
      </c>
    </row>
    <row r="19" spans="2:14" ht="15.75" x14ac:dyDescent="0.25">
      <c r="B19" s="33">
        <f t="shared" si="0"/>
        <v>11</v>
      </c>
      <c r="C19" s="36" t="s">
        <v>121</v>
      </c>
      <c r="D19" s="69" t="str">
        <f>'[2]UNIDAD 1'!B17</f>
        <v>PEREZ REYES STEFANY GABRIELA</v>
      </c>
      <c r="E19" s="70"/>
      <c r="F19" s="70"/>
      <c r="G19" s="70"/>
      <c r="H19" s="70"/>
      <c r="I19" s="71"/>
      <c r="J19" s="25">
        <v>81</v>
      </c>
      <c r="K19" s="25"/>
      <c r="L19" s="25"/>
      <c r="M19" s="25"/>
      <c r="N19" s="26">
        <f t="shared" si="1"/>
        <v>81</v>
      </c>
    </row>
    <row r="20" spans="2:14" ht="15.75" x14ac:dyDescent="0.25">
      <c r="B20" s="33">
        <f t="shared" si="0"/>
        <v>12</v>
      </c>
      <c r="C20" s="36" t="s">
        <v>122</v>
      </c>
      <c r="D20" s="69" t="str">
        <f>'[2]UNIDAD 1'!B18</f>
        <v>POLITO MACARIO MAURICIO</v>
      </c>
      <c r="E20" s="70"/>
      <c r="F20" s="70"/>
      <c r="G20" s="70"/>
      <c r="H20" s="70"/>
      <c r="I20" s="71"/>
      <c r="J20" s="35">
        <v>0</v>
      </c>
      <c r="K20" s="25"/>
      <c r="L20" s="25"/>
      <c r="M20" s="25"/>
      <c r="N20" s="26">
        <f t="shared" si="1"/>
        <v>0</v>
      </c>
    </row>
    <row r="21" spans="2:14" ht="15.75" x14ac:dyDescent="0.25">
      <c r="B21" s="33">
        <f t="shared" si="0"/>
        <v>13</v>
      </c>
      <c r="C21" s="36" t="s">
        <v>123</v>
      </c>
      <c r="D21" s="69" t="str">
        <f>'[2]UNIDAD 1'!B19</f>
        <v>SOSA MARTINEZ JESSICA ALEJANDRA</v>
      </c>
      <c r="E21" s="70"/>
      <c r="F21" s="70"/>
      <c r="G21" s="70"/>
      <c r="H21" s="70"/>
      <c r="I21" s="71"/>
      <c r="J21" s="25">
        <v>92</v>
      </c>
      <c r="K21" s="25"/>
      <c r="L21" s="25"/>
      <c r="M21" s="25"/>
      <c r="N21" s="26">
        <f t="shared" si="1"/>
        <v>92</v>
      </c>
    </row>
    <row r="22" spans="2:14" ht="15.75" x14ac:dyDescent="0.25">
      <c r="B22" s="33">
        <f t="shared" si="0"/>
        <v>14</v>
      </c>
      <c r="C22" s="36" t="s">
        <v>124</v>
      </c>
      <c r="D22" s="69" t="str">
        <f>'[2]UNIDAD 1'!B20</f>
        <v>URIETA MARTINEZ KAREN</v>
      </c>
      <c r="E22" s="70"/>
      <c r="F22" s="70"/>
      <c r="G22" s="70"/>
      <c r="H22" s="70"/>
      <c r="I22" s="71"/>
      <c r="J22" s="25">
        <v>73</v>
      </c>
      <c r="K22" s="25"/>
      <c r="L22" s="25"/>
      <c r="M22" s="25"/>
      <c r="N22" s="26">
        <f t="shared" si="1"/>
        <v>73</v>
      </c>
    </row>
    <row r="23" spans="2:14" ht="15.75" x14ac:dyDescent="0.25">
      <c r="B23" s="33">
        <f t="shared" si="0"/>
        <v>15</v>
      </c>
      <c r="C23" s="36" t="s">
        <v>125</v>
      </c>
      <c r="D23" s="72" t="str">
        <f>'[2]UNIDAD 1'!B21</f>
        <v>VIDAÑA HERNÁNDEZ ARIEL ISAIAS</v>
      </c>
      <c r="E23" s="72"/>
      <c r="F23" s="72"/>
      <c r="G23" s="72"/>
      <c r="H23" s="72"/>
      <c r="I23" s="72"/>
      <c r="J23" s="35">
        <v>0</v>
      </c>
      <c r="K23" s="4"/>
      <c r="L23" s="4"/>
      <c r="M23" s="4"/>
      <c r="N23" s="26">
        <f t="shared" si="1"/>
        <v>0</v>
      </c>
    </row>
    <row r="24" spans="2:14" ht="15.75" x14ac:dyDescent="0.25">
      <c r="B24" s="33">
        <f t="shared" si="0"/>
        <v>16</v>
      </c>
      <c r="C24" s="36" t="s">
        <v>126</v>
      </c>
      <c r="D24" s="72" t="str">
        <f>'[2]UNIDAD 1'!B22</f>
        <v>VILLAFUERTE CONCHI ARIEL MOISES</v>
      </c>
      <c r="E24" s="72"/>
      <c r="F24" s="72"/>
      <c r="G24" s="72"/>
      <c r="H24" s="72"/>
      <c r="I24" s="72"/>
      <c r="J24" s="35">
        <v>0</v>
      </c>
      <c r="K24" s="4"/>
      <c r="L24" s="4"/>
      <c r="M24" s="4"/>
      <c r="N24" s="26">
        <f t="shared" si="1"/>
        <v>0</v>
      </c>
    </row>
    <row r="25" spans="2:14" x14ac:dyDescent="0.25">
      <c r="B25" s="6"/>
      <c r="C25" s="7"/>
      <c r="D25" s="75"/>
      <c r="E25" s="75"/>
      <c r="F25" s="75"/>
      <c r="G25" s="75"/>
      <c r="H25" s="75"/>
      <c r="I25" s="75"/>
      <c r="J25" s="4"/>
      <c r="K25" s="4"/>
      <c r="L25" s="4"/>
      <c r="M25" s="4"/>
      <c r="N25" s="26"/>
    </row>
    <row r="26" spans="2:14" x14ac:dyDescent="0.25">
      <c r="B26" s="6"/>
      <c r="C26" s="7"/>
      <c r="D26" s="75"/>
      <c r="E26" s="75"/>
      <c r="F26" s="75"/>
      <c r="G26" s="75"/>
      <c r="H26" s="75"/>
      <c r="I26" s="75"/>
      <c r="J26" s="4"/>
      <c r="K26" s="4"/>
      <c r="L26" s="4"/>
      <c r="M26" s="4"/>
      <c r="N26" s="26"/>
    </row>
    <row r="27" spans="2:14" x14ac:dyDescent="0.25">
      <c r="B27" s="6"/>
      <c r="C27" s="7"/>
      <c r="D27" s="75"/>
      <c r="E27" s="75"/>
      <c r="F27" s="75"/>
      <c r="G27" s="75"/>
      <c r="H27" s="75"/>
      <c r="I27" s="75"/>
      <c r="J27" s="4"/>
      <c r="K27" s="4"/>
      <c r="L27" s="4"/>
      <c r="M27" s="4"/>
      <c r="N27" s="26"/>
    </row>
    <row r="28" spans="2:14" x14ac:dyDescent="0.25">
      <c r="B28" s="6"/>
      <c r="C28" s="3"/>
      <c r="D28" s="66"/>
      <c r="E28" s="67"/>
      <c r="F28" s="67"/>
      <c r="G28" s="67"/>
      <c r="H28" s="67"/>
      <c r="I28" s="68"/>
      <c r="J28" s="3"/>
      <c r="K28" s="3"/>
      <c r="L28" s="3"/>
      <c r="M28" s="3"/>
      <c r="N28" s="26"/>
    </row>
    <row r="29" spans="2:14" x14ac:dyDescent="0.25">
      <c r="C29" s="50"/>
      <c r="D29" s="50"/>
      <c r="E29" s="1"/>
      <c r="H29" s="51" t="s">
        <v>15</v>
      </c>
      <c r="I29" s="51"/>
      <c r="J29" s="11">
        <f>COUNTIF(J9:J28,"&gt;=70")</f>
        <v>12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5">
        <f>COUNTIF(N9:N24,"&gt;=70")</f>
        <v>12</v>
      </c>
    </row>
    <row r="30" spans="2:14" x14ac:dyDescent="0.25">
      <c r="C30" s="50"/>
      <c r="D30" s="50"/>
      <c r="E30" s="8"/>
      <c r="H30" s="52" t="s">
        <v>16</v>
      </c>
      <c r="I30" s="52"/>
      <c r="J30" s="12">
        <f>COUNTIF(J9:J28,"&lt;70")</f>
        <v>4</v>
      </c>
      <c r="K30" s="12">
        <f>COUNTIF(K9:K28,"&lt;70")</f>
        <v>0</v>
      </c>
      <c r="L30" s="12">
        <f>COUNTIF(L9:L28,"&lt;70")</f>
        <v>0</v>
      </c>
      <c r="M30" s="12">
        <f>COUNTIF(M9:M28,"&lt;70")</f>
        <v>0</v>
      </c>
      <c r="N30" s="12">
        <f>COUNTIF(N9:N28,"&lt;70")</f>
        <v>4</v>
      </c>
    </row>
    <row r="31" spans="2:14" x14ac:dyDescent="0.25">
      <c r="C31" s="50"/>
      <c r="D31" s="50"/>
      <c r="E31" s="50"/>
      <c r="H31" s="52" t="s">
        <v>17</v>
      </c>
      <c r="I31" s="52"/>
      <c r="J31" s="12">
        <f>COUNT(J9:J28)</f>
        <v>16</v>
      </c>
      <c r="K31" s="12">
        <f>COUNT(K9:K28)</f>
        <v>0</v>
      </c>
      <c r="L31" s="12">
        <f>COUNT(L9:L28)</f>
        <v>0</v>
      </c>
      <c r="M31" s="12">
        <f>COUNT(M9:M28)</f>
        <v>0</v>
      </c>
      <c r="N31" s="12">
        <f>COUNT(N9:N28)</f>
        <v>16</v>
      </c>
    </row>
    <row r="32" spans="2:14" x14ac:dyDescent="0.25">
      <c r="C32" s="50"/>
      <c r="D32" s="50"/>
      <c r="E32" s="1"/>
      <c r="H32" s="53" t="s">
        <v>12</v>
      </c>
      <c r="I32" s="53"/>
      <c r="J32" s="13">
        <f>J29/J31</f>
        <v>0.75</v>
      </c>
      <c r="K32" s="14" t="e">
        <f t="shared" ref="K32:N32" si="2">K29/K31</f>
        <v>#DIV/0!</v>
      </c>
      <c r="L32" s="14" t="e">
        <f t="shared" si="2"/>
        <v>#DIV/0!</v>
      </c>
      <c r="M32" s="14" t="e">
        <f t="shared" si="2"/>
        <v>#DIV/0!</v>
      </c>
      <c r="N32" s="14">
        <f t="shared" si="2"/>
        <v>0.75</v>
      </c>
    </row>
    <row r="33" spans="3:14" x14ac:dyDescent="0.25">
      <c r="C33" s="50"/>
      <c r="D33" s="50"/>
      <c r="E33" s="1"/>
      <c r="H33" s="53" t="s">
        <v>13</v>
      </c>
      <c r="I33" s="53"/>
      <c r="J33" s="13">
        <f>J30/J31</f>
        <v>0.25</v>
      </c>
      <c r="K33" s="13" t="e">
        <f t="shared" ref="K33:N33" si="3">K30/K31</f>
        <v>#DIV/0!</v>
      </c>
      <c r="L33" s="14" t="e">
        <f t="shared" si="3"/>
        <v>#DIV/0!</v>
      </c>
      <c r="M33" s="14" t="e">
        <f t="shared" si="3"/>
        <v>#DIV/0!</v>
      </c>
      <c r="N33" s="14">
        <f t="shared" si="3"/>
        <v>0.25</v>
      </c>
    </row>
    <row r="34" spans="3:14" x14ac:dyDescent="0.25">
      <c r="C34" s="50"/>
      <c r="D34" s="50"/>
      <c r="E34" s="8"/>
    </row>
    <row r="35" spans="3:14" x14ac:dyDescent="0.25">
      <c r="C35" s="1"/>
      <c r="D35" s="1"/>
      <c r="E35" s="8"/>
      <c r="H35" s="17" t="s">
        <v>38</v>
      </c>
      <c r="I35" s="17"/>
      <c r="J35" s="17">
        <f>AVERAGE(J9:J24)</f>
        <v>65.4375</v>
      </c>
      <c r="K35" s="17" t="e">
        <f t="shared" ref="K35:N35" si="4">AVERAGE(K9:K24)</f>
        <v>#DIV/0!</v>
      </c>
      <c r="L35" s="17" t="e">
        <f t="shared" si="4"/>
        <v>#DIV/0!</v>
      </c>
      <c r="M35" s="17" t="e">
        <f t="shared" si="4"/>
        <v>#DIV/0!</v>
      </c>
      <c r="N35" s="17">
        <f t="shared" si="4"/>
        <v>65.4375</v>
      </c>
    </row>
    <row r="36" spans="3:14" x14ac:dyDescent="0.25">
      <c r="C36" s="1"/>
      <c r="D36" s="1"/>
      <c r="E36" s="8"/>
    </row>
    <row r="37" spans="3:14" x14ac:dyDescent="0.25">
      <c r="J37" s="18" t="s">
        <v>20</v>
      </c>
      <c r="K37" s="18"/>
      <c r="L37" s="18"/>
      <c r="M37" s="18"/>
    </row>
    <row r="38" spans="3:14" x14ac:dyDescent="0.25">
      <c r="J38" s="49" t="s">
        <v>14</v>
      </c>
      <c r="K38" s="49"/>
      <c r="L38" s="49"/>
      <c r="M38" s="49"/>
    </row>
  </sheetData>
  <mergeCells count="41"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tabSelected="1" topLeftCell="A20" zoomScale="75" zoomScaleNormal="75" workbookViewId="0">
      <selection activeCell="Q32" sqref="Q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6" ht="15.75" x14ac:dyDescent="0.25"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6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6" x14ac:dyDescent="0.25">
      <c r="C4" t="s">
        <v>0</v>
      </c>
      <c r="D4" s="62" t="s">
        <v>110</v>
      </c>
      <c r="E4" s="62"/>
      <c r="F4" s="62"/>
      <c r="G4" s="62"/>
      <c r="I4" t="s">
        <v>1</v>
      </c>
      <c r="J4" s="57" t="s">
        <v>127</v>
      </c>
      <c r="K4" s="57"/>
      <c r="M4" t="s">
        <v>2</v>
      </c>
      <c r="N4" s="61">
        <v>45195</v>
      </c>
      <c r="O4" s="74"/>
      <c r="P4" s="19"/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57" t="s">
        <v>109</v>
      </c>
      <c r="E6" s="57"/>
      <c r="F6" s="57"/>
      <c r="G6" s="57"/>
      <c r="I6" s="50" t="s">
        <v>18</v>
      </c>
      <c r="J6" s="50"/>
      <c r="K6" s="74" t="s">
        <v>20</v>
      </c>
      <c r="L6" s="74"/>
      <c r="M6" s="74"/>
      <c r="N6" s="74"/>
      <c r="O6" s="74"/>
      <c r="P6" s="74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.75" thickBot="1" x14ac:dyDescent="0.3">
      <c r="B9" s="6">
        <v>1</v>
      </c>
      <c r="C9" s="34" t="s">
        <v>128</v>
      </c>
      <c r="D9" s="76" t="str">
        <f>'[3]UNIDAD 1'!B7</f>
        <v>ACOSTA BUSTAMANTE HECTOR JOSE</v>
      </c>
      <c r="E9" s="77"/>
      <c r="F9" s="77"/>
      <c r="G9" s="77"/>
      <c r="H9" s="77"/>
      <c r="I9" s="78"/>
      <c r="J9" s="41">
        <v>0</v>
      </c>
      <c r="K9" s="25"/>
      <c r="L9" s="25"/>
      <c r="M9" s="25"/>
      <c r="N9" s="26">
        <v>0</v>
      </c>
      <c r="O9" s="40"/>
    </row>
    <row r="10" spans="2:16" ht="15.75" thickBot="1" x14ac:dyDescent="0.3">
      <c r="B10" s="6">
        <f>B9+1</f>
        <v>2</v>
      </c>
      <c r="C10" s="34" t="s">
        <v>129</v>
      </c>
      <c r="D10" s="76" t="str">
        <f>'[3]UNIDAD 1'!B8</f>
        <v>ALEMAN GONZALEZ MARIA FERNANDA</v>
      </c>
      <c r="E10" s="77"/>
      <c r="F10" s="77"/>
      <c r="G10" s="77"/>
      <c r="H10" s="77"/>
      <c r="I10" s="78"/>
      <c r="J10" s="16">
        <v>86</v>
      </c>
      <c r="K10" s="25"/>
      <c r="L10" s="25"/>
      <c r="M10" s="25"/>
      <c r="N10" s="26">
        <f t="shared" ref="N10:N31" si="0">AVERAGE(J10:M10)</f>
        <v>86</v>
      </c>
      <c r="O10" s="40"/>
    </row>
    <row r="11" spans="2:16" ht="15.75" thickBot="1" x14ac:dyDescent="0.3">
      <c r="B11" s="6">
        <f t="shared" ref="B11:B28" si="1">B10+1</f>
        <v>3</v>
      </c>
      <c r="C11" s="34" t="s">
        <v>130</v>
      </c>
      <c r="D11" s="76" t="str">
        <f>'[3]UNIDAD 1'!B9</f>
        <v>ANTELE GARCIA CHELSEA VALERIA</v>
      </c>
      <c r="E11" s="77"/>
      <c r="F11" s="77"/>
      <c r="G11" s="77"/>
      <c r="H11" s="77"/>
      <c r="I11" s="78"/>
      <c r="J11" s="16">
        <v>90</v>
      </c>
      <c r="K11" s="25"/>
      <c r="L11" s="25"/>
      <c r="M11" s="25"/>
      <c r="N11" s="26">
        <f t="shared" si="0"/>
        <v>90</v>
      </c>
      <c r="O11" s="40"/>
    </row>
    <row r="12" spans="2:16" ht="15.75" thickBot="1" x14ac:dyDescent="0.3">
      <c r="B12" s="6">
        <f t="shared" si="1"/>
        <v>4</v>
      </c>
      <c r="C12" s="34" t="s">
        <v>131</v>
      </c>
      <c r="D12" s="79" t="str">
        <f>'[3]UNIDAD 1'!B10</f>
        <v>CANSINO DOMINGUEZ WENDY LIZZETH</v>
      </c>
      <c r="E12" s="80"/>
      <c r="F12" s="80"/>
      <c r="G12" s="80"/>
      <c r="H12" s="80"/>
      <c r="I12" s="81"/>
      <c r="J12" s="41">
        <v>0</v>
      </c>
      <c r="K12" s="25"/>
      <c r="L12" s="25"/>
      <c r="M12" s="25"/>
      <c r="N12" s="26">
        <f t="shared" si="0"/>
        <v>0</v>
      </c>
      <c r="O12" s="40"/>
    </row>
    <row r="13" spans="2:16" ht="15.75" thickBot="1" x14ac:dyDescent="0.3">
      <c r="B13" s="6">
        <f t="shared" si="1"/>
        <v>5</v>
      </c>
      <c r="C13" s="34" t="s">
        <v>132</v>
      </c>
      <c r="D13" s="79" t="str">
        <f>'[3]UNIDAD 1'!B11</f>
        <v>COYOLT LUCIANO KEVIN</v>
      </c>
      <c r="E13" s="80"/>
      <c r="F13" s="80"/>
      <c r="G13" s="80"/>
      <c r="H13" s="80"/>
      <c r="I13" s="81"/>
      <c r="J13" s="41">
        <v>0</v>
      </c>
      <c r="K13" s="25"/>
      <c r="L13" s="25"/>
      <c r="M13" s="25"/>
      <c r="N13" s="26">
        <f t="shared" si="0"/>
        <v>0</v>
      </c>
      <c r="O13" s="40"/>
    </row>
    <row r="14" spans="2:16" ht="15.75" thickBot="1" x14ac:dyDescent="0.3">
      <c r="B14" s="6">
        <f t="shared" si="1"/>
        <v>6</v>
      </c>
      <c r="C14" s="34" t="s">
        <v>133</v>
      </c>
      <c r="D14" s="79" t="str">
        <f>'[3]UNIDAD 1'!B12</f>
        <v>CRUZ ANDRADE ANGEL DE JESUS</v>
      </c>
      <c r="E14" s="80"/>
      <c r="F14" s="80"/>
      <c r="G14" s="80"/>
      <c r="H14" s="80"/>
      <c r="I14" s="81"/>
      <c r="J14" s="41">
        <v>0</v>
      </c>
      <c r="K14" s="25"/>
      <c r="L14" s="25"/>
      <c r="M14" s="25"/>
      <c r="N14" s="26">
        <f t="shared" si="0"/>
        <v>0</v>
      </c>
      <c r="O14" s="40"/>
    </row>
    <row r="15" spans="2:16" ht="15.75" thickBot="1" x14ac:dyDescent="0.3">
      <c r="B15" s="6">
        <f t="shared" si="1"/>
        <v>7</v>
      </c>
      <c r="C15" s="34" t="s">
        <v>134</v>
      </c>
      <c r="D15" s="79" t="str">
        <f>'[3]UNIDAD 1'!B13</f>
        <v>DOMINGUEZ GOMEZ MOISES</v>
      </c>
      <c r="E15" s="80"/>
      <c r="F15" s="80"/>
      <c r="G15" s="80"/>
      <c r="H15" s="80"/>
      <c r="I15" s="81"/>
      <c r="J15" s="41">
        <v>0</v>
      </c>
      <c r="K15" s="25"/>
      <c r="L15" s="25"/>
      <c r="M15" s="25"/>
      <c r="N15" s="26">
        <f t="shared" si="0"/>
        <v>0</v>
      </c>
      <c r="O15" s="40"/>
    </row>
    <row r="16" spans="2:16" ht="15.75" thickBot="1" x14ac:dyDescent="0.3">
      <c r="B16" s="6">
        <f t="shared" si="1"/>
        <v>8</v>
      </c>
      <c r="C16" s="34" t="s">
        <v>135</v>
      </c>
      <c r="D16" s="79" t="str">
        <f>'[3]UNIDAD 1'!B14</f>
        <v>EUGENIO DURAN IRIS ANETH</v>
      </c>
      <c r="E16" s="80"/>
      <c r="F16" s="80"/>
      <c r="G16" s="80"/>
      <c r="H16" s="80"/>
      <c r="I16" s="81"/>
      <c r="J16" s="16">
        <v>87</v>
      </c>
      <c r="K16" s="25"/>
      <c r="L16" s="25"/>
      <c r="M16" s="25"/>
      <c r="N16" s="26">
        <f t="shared" si="0"/>
        <v>87</v>
      </c>
      <c r="O16" s="40"/>
    </row>
    <row r="17" spans="2:15" ht="15.75" thickBot="1" x14ac:dyDescent="0.3">
      <c r="B17" s="6">
        <f t="shared" si="1"/>
        <v>9</v>
      </c>
      <c r="C17" s="34" t="s">
        <v>136</v>
      </c>
      <c r="D17" s="79" t="str">
        <f>'[3]UNIDAD 1'!B15</f>
        <v>FILIDOR DOMÍNGUEZ KARLA LISSET</v>
      </c>
      <c r="E17" s="80"/>
      <c r="F17" s="80"/>
      <c r="G17" s="80"/>
      <c r="H17" s="80"/>
      <c r="I17" s="81"/>
      <c r="J17" s="16">
        <v>82</v>
      </c>
      <c r="K17" s="25"/>
      <c r="L17" s="25"/>
      <c r="M17" s="25"/>
      <c r="N17" s="26">
        <f t="shared" si="0"/>
        <v>82</v>
      </c>
      <c r="O17" s="40"/>
    </row>
    <row r="18" spans="2:15" ht="15.75" thickBot="1" x14ac:dyDescent="0.3">
      <c r="B18" s="6">
        <f t="shared" si="1"/>
        <v>10</v>
      </c>
      <c r="C18" s="34" t="s">
        <v>137</v>
      </c>
      <c r="D18" s="79" t="str">
        <f>'[3]UNIDAD 1'!B16</f>
        <v>FISCAL MEMECHI JOSE GABRIEL</v>
      </c>
      <c r="E18" s="80"/>
      <c r="F18" s="80"/>
      <c r="G18" s="80"/>
      <c r="H18" s="80"/>
      <c r="I18" s="81"/>
      <c r="J18" s="16">
        <v>90</v>
      </c>
      <c r="K18" s="25"/>
      <c r="L18" s="25"/>
      <c r="M18" s="25"/>
      <c r="N18" s="26">
        <f t="shared" si="0"/>
        <v>90</v>
      </c>
      <c r="O18" s="40"/>
    </row>
    <row r="19" spans="2:15" ht="15.75" thickBot="1" x14ac:dyDescent="0.3">
      <c r="B19" s="6">
        <f t="shared" si="1"/>
        <v>11</v>
      </c>
      <c r="C19" s="34" t="s">
        <v>138</v>
      </c>
      <c r="D19" s="79" t="str">
        <f>'[3]UNIDAD 1'!B17</f>
        <v>FRANCO ALONSO MARTIN</v>
      </c>
      <c r="E19" s="80"/>
      <c r="F19" s="80"/>
      <c r="G19" s="80"/>
      <c r="H19" s="80"/>
      <c r="I19" s="81"/>
      <c r="J19" s="16">
        <v>74</v>
      </c>
      <c r="K19" s="25"/>
      <c r="L19" s="25"/>
      <c r="M19" s="25"/>
      <c r="N19" s="26">
        <f t="shared" si="0"/>
        <v>74</v>
      </c>
      <c r="O19" s="40"/>
    </row>
    <row r="20" spans="2:15" ht="15.75" thickBot="1" x14ac:dyDescent="0.3">
      <c r="B20" s="6">
        <f t="shared" si="1"/>
        <v>12</v>
      </c>
      <c r="C20" s="34" t="s">
        <v>139</v>
      </c>
      <c r="D20" s="79" t="str">
        <f>'[3]UNIDAD 1'!B18</f>
        <v>GOMEZ SANTOS JOSE ROGELIO</v>
      </c>
      <c r="E20" s="80"/>
      <c r="F20" s="80"/>
      <c r="G20" s="80"/>
      <c r="H20" s="80"/>
      <c r="I20" s="81"/>
      <c r="J20" s="41">
        <v>0</v>
      </c>
      <c r="K20" s="25"/>
      <c r="L20" s="25"/>
      <c r="M20" s="25"/>
      <c r="N20" s="26">
        <f t="shared" si="0"/>
        <v>0</v>
      </c>
      <c r="O20" s="40"/>
    </row>
    <row r="21" spans="2:15" ht="15.75" thickBot="1" x14ac:dyDescent="0.3">
      <c r="B21" s="6">
        <f t="shared" si="1"/>
        <v>13</v>
      </c>
      <c r="C21" s="34" t="s">
        <v>140</v>
      </c>
      <c r="D21" s="79" t="str">
        <f>'[3]UNIDAD 1'!B19</f>
        <v>HERNANDEZ DOMINGUEZ JULIO CESAR</v>
      </c>
      <c r="E21" s="80"/>
      <c r="F21" s="80"/>
      <c r="G21" s="80"/>
      <c r="H21" s="80"/>
      <c r="I21" s="81"/>
      <c r="J21" s="16">
        <v>92</v>
      </c>
      <c r="K21" s="25"/>
      <c r="L21" s="25"/>
      <c r="M21" s="25"/>
      <c r="N21" s="26">
        <f t="shared" si="0"/>
        <v>92</v>
      </c>
      <c r="O21" s="40"/>
    </row>
    <row r="22" spans="2:15" ht="15.75" thickBot="1" x14ac:dyDescent="0.3">
      <c r="B22" s="6">
        <f t="shared" si="1"/>
        <v>14</v>
      </c>
      <c r="C22" s="34" t="s">
        <v>141</v>
      </c>
      <c r="D22" s="79" t="str">
        <f>'[3]UNIDAD 1'!B20</f>
        <v>MIXTEGA ANOTA IVAN JAIR</v>
      </c>
      <c r="E22" s="80"/>
      <c r="F22" s="80"/>
      <c r="G22" s="80"/>
      <c r="H22" s="80"/>
      <c r="I22" s="81"/>
      <c r="J22" s="16">
        <v>85</v>
      </c>
      <c r="K22" s="25"/>
      <c r="L22" s="25"/>
      <c r="M22" s="25"/>
      <c r="N22" s="26">
        <f t="shared" si="0"/>
        <v>85</v>
      </c>
      <c r="O22" s="40"/>
    </row>
    <row r="23" spans="2:15" ht="15.75" thickBot="1" x14ac:dyDescent="0.3">
      <c r="B23" s="6">
        <f t="shared" si="1"/>
        <v>15</v>
      </c>
      <c r="C23" s="34" t="s">
        <v>142</v>
      </c>
      <c r="D23" s="79" t="str">
        <f>'[3]UNIDAD 1'!B21</f>
        <v>MORA ABRAJAN PARIS ADRIAN</v>
      </c>
      <c r="E23" s="80"/>
      <c r="F23" s="80"/>
      <c r="G23" s="80"/>
      <c r="H23" s="80"/>
      <c r="I23" s="81"/>
      <c r="J23" s="16">
        <v>70</v>
      </c>
      <c r="K23" s="25"/>
      <c r="L23" s="25"/>
      <c r="M23" s="25"/>
      <c r="N23" s="26">
        <f t="shared" si="0"/>
        <v>70</v>
      </c>
      <c r="O23" s="40"/>
    </row>
    <row r="24" spans="2:15" ht="15.75" thickBot="1" x14ac:dyDescent="0.3">
      <c r="B24" s="6">
        <f t="shared" si="1"/>
        <v>16</v>
      </c>
      <c r="C24" s="34" t="s">
        <v>143</v>
      </c>
      <c r="D24" s="79" t="str">
        <f>'[3]UNIDAD 1'!B22</f>
        <v>PUCHETA BUSTAMANTE DIEGO ARMANDO</v>
      </c>
      <c r="E24" s="80"/>
      <c r="F24" s="80"/>
      <c r="G24" s="80"/>
      <c r="H24" s="80"/>
      <c r="I24" s="81"/>
      <c r="J24" s="16">
        <v>80</v>
      </c>
      <c r="K24" s="25"/>
      <c r="L24" s="25"/>
      <c r="M24" s="25"/>
      <c r="N24" s="26">
        <f t="shared" si="0"/>
        <v>80</v>
      </c>
      <c r="O24" s="40"/>
    </row>
    <row r="25" spans="2:15" ht="15.75" thickBot="1" x14ac:dyDescent="0.3">
      <c r="B25" s="6">
        <f t="shared" si="1"/>
        <v>17</v>
      </c>
      <c r="C25" s="34" t="s">
        <v>144</v>
      </c>
      <c r="D25" s="79" t="str">
        <f>'[3]UNIDAD 1'!B23</f>
        <v>ROSAS BUSTAMANTE MIGUEL ANGEL</v>
      </c>
      <c r="E25" s="80"/>
      <c r="F25" s="80"/>
      <c r="G25" s="80"/>
      <c r="H25" s="80"/>
      <c r="I25" s="81"/>
      <c r="J25" s="16">
        <v>88</v>
      </c>
      <c r="K25" s="25"/>
      <c r="L25" s="25"/>
      <c r="M25" s="25"/>
      <c r="N25" s="26">
        <f t="shared" si="0"/>
        <v>88</v>
      </c>
      <c r="O25" s="40"/>
    </row>
    <row r="26" spans="2:15" ht="15.75" thickBot="1" x14ac:dyDescent="0.3">
      <c r="B26" s="6">
        <f t="shared" si="1"/>
        <v>18</v>
      </c>
      <c r="C26" s="34" t="s">
        <v>145</v>
      </c>
      <c r="D26" s="79" t="str">
        <f>'[3]UNIDAD 1'!B24</f>
        <v>SALADO CHAIRA JUAN URIEL</v>
      </c>
      <c r="E26" s="80"/>
      <c r="F26" s="80"/>
      <c r="G26" s="80"/>
      <c r="H26" s="80"/>
      <c r="I26" s="81"/>
      <c r="J26" s="16">
        <v>88</v>
      </c>
      <c r="K26" s="25"/>
      <c r="L26" s="25"/>
      <c r="M26" s="25"/>
      <c r="N26" s="26">
        <f t="shared" si="0"/>
        <v>88</v>
      </c>
      <c r="O26" s="40"/>
    </row>
    <row r="27" spans="2:15" ht="15.75" thickBot="1" x14ac:dyDescent="0.3">
      <c r="B27" s="6">
        <f t="shared" si="1"/>
        <v>19</v>
      </c>
      <c r="C27" s="34" t="s">
        <v>146</v>
      </c>
      <c r="D27" s="79" t="str">
        <f>'[3]UNIDAD 1'!B25</f>
        <v>SANCHEZ CHIPOL YERIK ORBELIN</v>
      </c>
      <c r="E27" s="80"/>
      <c r="F27" s="80"/>
      <c r="G27" s="80"/>
      <c r="H27" s="80"/>
      <c r="I27" s="81"/>
      <c r="J27" s="16">
        <v>80</v>
      </c>
      <c r="K27" s="25"/>
      <c r="L27" s="25"/>
      <c r="M27" s="25"/>
      <c r="N27" s="26">
        <f t="shared" si="0"/>
        <v>80</v>
      </c>
      <c r="O27" s="40"/>
    </row>
    <row r="28" spans="2:15" ht="15.75" thickBot="1" x14ac:dyDescent="0.3">
      <c r="B28" s="6">
        <f t="shared" si="1"/>
        <v>20</v>
      </c>
      <c r="C28" s="34" t="s">
        <v>147</v>
      </c>
      <c r="D28" s="79" t="str">
        <f>'[3]UNIDAD 1'!B26</f>
        <v>TORIJAS BAXIN GUSTAVO</v>
      </c>
      <c r="E28" s="80"/>
      <c r="F28" s="80"/>
      <c r="G28" s="80"/>
      <c r="H28" s="80"/>
      <c r="I28" s="81"/>
      <c r="J28" s="41">
        <v>0</v>
      </c>
      <c r="K28" s="25"/>
      <c r="L28" s="25"/>
      <c r="M28" s="25"/>
      <c r="N28" s="26">
        <f t="shared" si="0"/>
        <v>0</v>
      </c>
      <c r="O28" s="40"/>
    </row>
    <row r="29" spans="2:15" x14ac:dyDescent="0.25">
      <c r="B29" s="6">
        <v>21</v>
      </c>
      <c r="C29" s="34" t="s">
        <v>148</v>
      </c>
      <c r="D29" s="79" t="str">
        <f>'[3]UNIDAD 1'!B27</f>
        <v>VELEZ CEBA INGRID ARELI</v>
      </c>
      <c r="E29" s="80"/>
      <c r="F29" s="80"/>
      <c r="G29" s="80"/>
      <c r="H29" s="80"/>
      <c r="I29" s="81"/>
      <c r="J29" s="35">
        <v>0</v>
      </c>
      <c r="K29" s="25"/>
      <c r="L29" s="25"/>
      <c r="M29" s="25"/>
      <c r="N29" s="26">
        <f t="shared" si="0"/>
        <v>0</v>
      </c>
    </row>
    <row r="30" spans="2:15" x14ac:dyDescent="0.25">
      <c r="B30" s="6">
        <v>22</v>
      </c>
      <c r="C30" s="34" t="s">
        <v>149</v>
      </c>
      <c r="D30" s="79" t="str">
        <f>'[3]UNIDAD 1'!B28</f>
        <v>VILLEGAS CAPI MOISÉS EMMANUEL</v>
      </c>
      <c r="E30" s="80"/>
      <c r="F30" s="80"/>
      <c r="G30" s="80"/>
      <c r="H30" s="80"/>
      <c r="I30" s="81"/>
      <c r="J30" s="35">
        <v>0</v>
      </c>
      <c r="K30" s="25"/>
      <c r="L30" s="25"/>
      <c r="M30" s="25"/>
      <c r="N30" s="26">
        <f t="shared" si="0"/>
        <v>0</v>
      </c>
    </row>
    <row r="31" spans="2:15" x14ac:dyDescent="0.25">
      <c r="B31" s="6">
        <v>23</v>
      </c>
      <c r="C31" s="34" t="s">
        <v>150</v>
      </c>
      <c r="D31" s="79" t="str">
        <f>'[3]UNIDAD 1'!B29</f>
        <v>ZAVALETA ACOSTA LAURO ALEJANDRO</v>
      </c>
      <c r="E31" s="80"/>
      <c r="F31" s="80"/>
      <c r="G31" s="80"/>
      <c r="H31" s="80"/>
      <c r="I31" s="81"/>
      <c r="J31" s="4">
        <v>89</v>
      </c>
      <c r="K31" s="4"/>
      <c r="L31" s="4"/>
      <c r="M31" s="4"/>
      <c r="N31" s="26">
        <f t="shared" si="0"/>
        <v>89</v>
      </c>
    </row>
    <row r="32" spans="2:15" x14ac:dyDescent="0.25">
      <c r="B32" s="6"/>
      <c r="C32" s="6"/>
      <c r="D32" s="37"/>
      <c r="E32" s="38"/>
      <c r="F32" s="38"/>
      <c r="G32" s="38"/>
      <c r="H32" s="38"/>
      <c r="I32" s="39"/>
      <c r="J32" s="4"/>
      <c r="K32" s="4"/>
      <c r="L32" s="4"/>
      <c r="M32" s="4"/>
      <c r="N32" s="26"/>
    </row>
    <row r="33" spans="2:14" x14ac:dyDescent="0.25">
      <c r="B33" s="6"/>
      <c r="C33" s="6"/>
      <c r="D33" s="37"/>
      <c r="E33" s="38"/>
      <c r="F33" s="38"/>
      <c r="G33" s="38"/>
      <c r="H33" s="38"/>
      <c r="I33" s="39"/>
      <c r="J33" s="4"/>
      <c r="K33" s="4"/>
      <c r="L33" s="4"/>
      <c r="M33" s="4"/>
      <c r="N33" s="26"/>
    </row>
    <row r="34" spans="2:14" x14ac:dyDescent="0.25">
      <c r="B34" s="6"/>
      <c r="C34" s="6"/>
      <c r="D34" s="75"/>
      <c r="E34" s="75"/>
      <c r="F34" s="75"/>
      <c r="G34" s="75"/>
      <c r="H34" s="75"/>
      <c r="I34" s="75"/>
      <c r="J34" s="4"/>
      <c r="K34" s="4"/>
      <c r="L34" s="4"/>
      <c r="M34" s="4"/>
      <c r="N34" s="26"/>
    </row>
    <row r="35" spans="2:14" x14ac:dyDescent="0.25">
      <c r="B35" s="6"/>
      <c r="C35" s="6"/>
      <c r="D35" s="75"/>
      <c r="E35" s="75"/>
      <c r="F35" s="75"/>
      <c r="G35" s="75"/>
      <c r="H35" s="75"/>
      <c r="I35" s="75"/>
      <c r="J35" s="4"/>
      <c r="K35" s="4"/>
      <c r="L35" s="4"/>
      <c r="M35" s="4"/>
      <c r="N35" s="26"/>
    </row>
    <row r="36" spans="2:14" x14ac:dyDescent="0.25">
      <c r="B36" s="6"/>
      <c r="C36" s="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26"/>
    </row>
    <row r="37" spans="2:14" x14ac:dyDescent="0.25">
      <c r="B37" s="6"/>
      <c r="C37" s="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26"/>
    </row>
    <row r="38" spans="2:14" x14ac:dyDescent="0.25">
      <c r="B38" s="6"/>
      <c r="C38" s="3"/>
      <c r="D38" s="66"/>
      <c r="E38" s="67"/>
      <c r="F38" s="67"/>
      <c r="G38" s="67"/>
      <c r="H38" s="67"/>
      <c r="I38" s="68"/>
      <c r="J38" s="3"/>
      <c r="K38" s="3"/>
      <c r="L38" s="3"/>
      <c r="M38" s="3"/>
      <c r="N38" s="26"/>
    </row>
    <row r="39" spans="2:14" x14ac:dyDescent="0.25">
      <c r="C39" s="50"/>
      <c r="D39" s="50"/>
      <c r="E39" s="1"/>
      <c r="H39" s="51" t="s">
        <v>15</v>
      </c>
      <c r="I39" s="51"/>
      <c r="J39" s="11">
        <f>COUNTIF(J9:J38,"&gt;=70")</f>
        <v>14</v>
      </c>
      <c r="K39" s="11">
        <f>COUNTIF(K9:K38,"&gt;=70")</f>
        <v>0</v>
      </c>
      <c r="L39" s="11">
        <f>COUNTIF(L9:L38,"&gt;=70")</f>
        <v>0</v>
      </c>
      <c r="M39" s="11">
        <f>COUNTIF(M9:M38,"&gt;=70")</f>
        <v>0</v>
      </c>
      <c r="N39" s="15">
        <f>COUNTIF(N9:N37,"&gt;=70")</f>
        <v>14</v>
      </c>
    </row>
    <row r="40" spans="2:14" x14ac:dyDescent="0.25">
      <c r="C40" s="50"/>
      <c r="D40" s="50"/>
      <c r="E40" s="8"/>
      <c r="H40" s="52" t="s">
        <v>16</v>
      </c>
      <c r="I40" s="52"/>
      <c r="J40" s="12">
        <f>COUNTIF(J9:J38,"&lt;70")</f>
        <v>9</v>
      </c>
      <c r="K40" s="12">
        <f>COUNTIF(K9:K38,"&lt;70")</f>
        <v>0</v>
      </c>
      <c r="L40" s="12">
        <f>COUNTIF(L9:L38,"&lt;70")</f>
        <v>0</v>
      </c>
      <c r="M40" s="12">
        <f>COUNTIF(M9:M38,"&lt;70")</f>
        <v>0</v>
      </c>
      <c r="N40" s="12">
        <f>COUNTIF(N9:N38,"&lt;70")</f>
        <v>9</v>
      </c>
    </row>
    <row r="41" spans="2:14" x14ac:dyDescent="0.25">
      <c r="C41" s="50"/>
      <c r="D41" s="50"/>
      <c r="E41" s="50"/>
      <c r="H41" s="52" t="s">
        <v>17</v>
      </c>
      <c r="I41" s="52"/>
      <c r="J41" s="12">
        <f>COUNT(J9:J38)</f>
        <v>23</v>
      </c>
      <c r="K41" s="12">
        <f>COUNT(K9:K38)</f>
        <v>0</v>
      </c>
      <c r="L41" s="12">
        <f>COUNT(L9:L38)</f>
        <v>0</v>
      </c>
      <c r="M41" s="12">
        <f>COUNT(M9:M38)</f>
        <v>0</v>
      </c>
      <c r="N41" s="12">
        <f>COUNT(N9:N38)</f>
        <v>23</v>
      </c>
    </row>
    <row r="42" spans="2:14" x14ac:dyDescent="0.25">
      <c r="C42" s="50"/>
      <c r="D42" s="50"/>
      <c r="E42" s="1"/>
      <c r="H42" s="53" t="s">
        <v>12</v>
      </c>
      <c r="I42" s="53"/>
      <c r="J42" s="13">
        <f>J39/J41</f>
        <v>0.60869565217391308</v>
      </c>
      <c r="K42" s="14" t="e">
        <f t="shared" ref="K42:N42" si="2">K39/K41</f>
        <v>#DIV/0!</v>
      </c>
      <c r="L42" s="14" t="e">
        <f t="shared" si="2"/>
        <v>#DIV/0!</v>
      </c>
      <c r="M42" s="14" t="e">
        <f t="shared" si="2"/>
        <v>#DIV/0!</v>
      </c>
      <c r="N42" s="14">
        <f t="shared" si="2"/>
        <v>0.60869565217391308</v>
      </c>
    </row>
    <row r="43" spans="2:14" x14ac:dyDescent="0.25">
      <c r="C43" s="50"/>
      <c r="D43" s="50"/>
      <c r="E43" s="1"/>
      <c r="H43" s="53" t="s">
        <v>13</v>
      </c>
      <c r="I43" s="53"/>
      <c r="J43" s="13">
        <f>J40/J41</f>
        <v>0.39130434782608697</v>
      </c>
      <c r="K43" s="13" t="e">
        <f t="shared" ref="K43:N43" si="3">K40/K41</f>
        <v>#DIV/0!</v>
      </c>
      <c r="L43" s="14" t="e">
        <f t="shared" si="3"/>
        <v>#DIV/0!</v>
      </c>
      <c r="M43" s="14" t="e">
        <f t="shared" si="3"/>
        <v>#DIV/0!</v>
      </c>
      <c r="N43" s="14">
        <f t="shared" si="3"/>
        <v>0.39130434782608697</v>
      </c>
    </row>
    <row r="44" spans="2:14" x14ac:dyDescent="0.25">
      <c r="C44" s="50"/>
      <c r="D44" s="50"/>
      <c r="E44" s="8"/>
    </row>
    <row r="45" spans="2:14" x14ac:dyDescent="0.25">
      <c r="C45" s="1"/>
      <c r="D45" s="1"/>
      <c r="E45" s="8"/>
      <c r="H45" s="17" t="s">
        <v>38</v>
      </c>
      <c r="I45" s="17"/>
      <c r="J45" s="42">
        <f>AVERAGE(J9:J31)</f>
        <v>51.347826086956523</v>
      </c>
      <c r="K45" s="42" t="e">
        <f t="shared" ref="K45:N45" si="4">AVERAGE(K9:K31)</f>
        <v>#DIV/0!</v>
      </c>
      <c r="L45" s="42" t="e">
        <f t="shared" si="4"/>
        <v>#DIV/0!</v>
      </c>
      <c r="M45" s="42" t="e">
        <f t="shared" si="4"/>
        <v>#DIV/0!</v>
      </c>
      <c r="N45" s="42">
        <f t="shared" si="4"/>
        <v>51.347826086956523</v>
      </c>
    </row>
    <row r="46" spans="2:14" x14ac:dyDescent="0.25">
      <c r="C46" s="1"/>
      <c r="D46" s="1"/>
      <c r="E46" s="8"/>
    </row>
    <row r="47" spans="2:14" x14ac:dyDescent="0.25">
      <c r="J47" s="18" t="s">
        <v>20</v>
      </c>
      <c r="K47" s="18"/>
      <c r="L47" s="18"/>
      <c r="M47" s="18"/>
    </row>
    <row r="48" spans="2:14" x14ac:dyDescent="0.25">
      <c r="J48" s="49" t="s">
        <v>14</v>
      </c>
      <c r="K48" s="49"/>
      <c r="L48" s="49"/>
      <c r="M48" s="49"/>
    </row>
  </sheetData>
  <mergeCells count="49"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opLeftCell="A7" zoomScale="84" zoomScaleNormal="84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5" ht="15.75" x14ac:dyDescent="0.25"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5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5" x14ac:dyDescent="0.25">
      <c r="C4" t="s">
        <v>0</v>
      </c>
      <c r="D4" s="62" t="s">
        <v>153</v>
      </c>
      <c r="E4" s="62"/>
      <c r="F4" s="62"/>
      <c r="G4" s="62"/>
      <c r="I4" t="s">
        <v>1</v>
      </c>
      <c r="J4" s="57" t="s">
        <v>152</v>
      </c>
      <c r="K4" s="57"/>
      <c r="M4" t="s">
        <v>2</v>
      </c>
      <c r="N4" s="61">
        <v>45196</v>
      </c>
      <c r="O4" s="61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57" t="s">
        <v>151</v>
      </c>
      <c r="E6" s="57"/>
      <c r="F6" s="57"/>
      <c r="G6" s="57"/>
      <c r="I6" s="50" t="s">
        <v>18</v>
      </c>
      <c r="J6" s="50"/>
      <c r="K6" s="20" t="s">
        <v>40</v>
      </c>
      <c r="L6" s="20"/>
      <c r="M6" s="20"/>
      <c r="N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v>1</v>
      </c>
      <c r="C9" s="33" t="s">
        <v>70</v>
      </c>
      <c r="D9" s="82" t="str">
        <f>'[4]UNIDAD 1'!B7</f>
        <v>ANTEMATE AREVALO RAFAEL DE JESUS</v>
      </c>
      <c r="E9" s="82"/>
      <c r="F9" s="82"/>
      <c r="G9" s="82"/>
      <c r="H9" s="82"/>
      <c r="I9" s="82"/>
      <c r="J9" s="25">
        <v>73</v>
      </c>
      <c r="K9" s="25"/>
      <c r="L9" s="25"/>
      <c r="M9" s="25"/>
      <c r="N9" s="26">
        <f>AVERAGE(J9:M9)</f>
        <v>73</v>
      </c>
      <c r="O9" s="40"/>
    </row>
    <row r="10" spans="2:15" x14ac:dyDescent="0.25">
      <c r="B10" s="6">
        <f>B9+1</f>
        <v>2</v>
      </c>
      <c r="C10" s="33" t="s">
        <v>71</v>
      </c>
      <c r="D10" s="82" t="str">
        <f>'[4]UNIDAD 1'!B8</f>
        <v>ANTEMATE VELASCO LIZBETH</v>
      </c>
      <c r="E10" s="82"/>
      <c r="F10" s="82"/>
      <c r="G10" s="82"/>
      <c r="H10" s="82"/>
      <c r="I10" s="82"/>
      <c r="J10" s="35">
        <v>0</v>
      </c>
      <c r="K10" s="25"/>
      <c r="L10" s="25"/>
      <c r="M10" s="25"/>
      <c r="N10" s="26">
        <f t="shared" ref="N10:N35" si="0">AVERAGE(J10:M10)</f>
        <v>0</v>
      </c>
      <c r="O10" s="40"/>
    </row>
    <row r="11" spans="2:15" x14ac:dyDescent="0.25">
      <c r="B11" s="6">
        <f t="shared" ref="B11:B28" si="1">B10+1</f>
        <v>3</v>
      </c>
      <c r="C11" s="33" t="s">
        <v>56</v>
      </c>
      <c r="D11" s="82" t="str">
        <f>'[4]UNIDAD 1'!B9</f>
        <v>CARVAJAL BAXIN ROSA YAMILET</v>
      </c>
      <c r="E11" s="82"/>
      <c r="F11" s="82"/>
      <c r="G11" s="82"/>
      <c r="H11" s="82"/>
      <c r="I11" s="82"/>
      <c r="J11" s="25">
        <v>79</v>
      </c>
      <c r="K11" s="25"/>
      <c r="L11" s="25"/>
      <c r="M11" s="25"/>
      <c r="N11" s="26">
        <f t="shared" si="0"/>
        <v>79</v>
      </c>
      <c r="O11" s="40"/>
    </row>
    <row r="12" spans="2:15" x14ac:dyDescent="0.25">
      <c r="B12" s="6">
        <f t="shared" si="1"/>
        <v>4</v>
      </c>
      <c r="C12" s="33" t="s">
        <v>57</v>
      </c>
      <c r="D12" s="82" t="str">
        <f>'[4]UNIDAD 1'!B10</f>
        <v>CHAPOL PONCIANO ROSA ISELA</v>
      </c>
      <c r="E12" s="82"/>
      <c r="F12" s="82"/>
      <c r="G12" s="82"/>
      <c r="H12" s="82"/>
      <c r="I12" s="82"/>
      <c r="J12" s="25">
        <v>82</v>
      </c>
      <c r="K12" s="25"/>
      <c r="L12" s="25"/>
      <c r="M12" s="25"/>
      <c r="N12" s="26">
        <f t="shared" si="0"/>
        <v>82</v>
      </c>
      <c r="O12" s="40"/>
    </row>
    <row r="13" spans="2:15" x14ac:dyDescent="0.25">
      <c r="B13" s="6">
        <f t="shared" si="1"/>
        <v>5</v>
      </c>
      <c r="C13" s="33" t="s">
        <v>21</v>
      </c>
      <c r="D13" s="82" t="str">
        <f>'[4]UNIDAD 1'!B11</f>
        <v>CHIGO ALFONSO DAMARIS AZENETH</v>
      </c>
      <c r="E13" s="82"/>
      <c r="F13" s="82"/>
      <c r="G13" s="82"/>
      <c r="H13" s="82"/>
      <c r="I13" s="82"/>
      <c r="J13" s="35">
        <v>0</v>
      </c>
      <c r="K13" s="25"/>
      <c r="L13" s="25"/>
      <c r="M13" s="25"/>
      <c r="N13" s="26">
        <f t="shared" si="0"/>
        <v>0</v>
      </c>
      <c r="O13" s="40"/>
    </row>
    <row r="14" spans="2:15" x14ac:dyDescent="0.25">
      <c r="B14" s="6">
        <f t="shared" si="1"/>
        <v>6</v>
      </c>
      <c r="C14" s="33" t="s">
        <v>154</v>
      </c>
      <c r="D14" s="82" t="str">
        <f>'[4]UNIDAD 1'!B12</f>
        <v>COSME COBAXIN ELIAS FERNANDO</v>
      </c>
      <c r="E14" s="82"/>
      <c r="F14" s="82"/>
      <c r="G14" s="82"/>
      <c r="H14" s="82"/>
      <c r="I14" s="82"/>
      <c r="J14" s="35">
        <v>0</v>
      </c>
      <c r="K14" s="25"/>
      <c r="L14" s="25"/>
      <c r="M14" s="25"/>
      <c r="N14" s="26">
        <f t="shared" si="0"/>
        <v>0</v>
      </c>
      <c r="O14" s="40"/>
    </row>
    <row r="15" spans="2:15" x14ac:dyDescent="0.25">
      <c r="B15" s="6">
        <f t="shared" si="1"/>
        <v>7</v>
      </c>
      <c r="C15" s="33" t="s">
        <v>58</v>
      </c>
      <c r="D15" s="82" t="str">
        <f>'[4]UNIDAD 1'!B13</f>
        <v>CRUZ DOMINGUEZ IRVIN</v>
      </c>
      <c r="E15" s="82"/>
      <c r="F15" s="82"/>
      <c r="G15" s="82"/>
      <c r="H15" s="82"/>
      <c r="I15" s="82"/>
      <c r="J15" s="35">
        <v>0</v>
      </c>
      <c r="K15" s="25"/>
      <c r="L15" s="25"/>
      <c r="M15" s="25"/>
      <c r="N15" s="26">
        <f t="shared" si="0"/>
        <v>0</v>
      </c>
      <c r="O15" s="40"/>
    </row>
    <row r="16" spans="2:15" x14ac:dyDescent="0.25">
      <c r="B16" s="6">
        <f t="shared" si="1"/>
        <v>8</v>
      </c>
      <c r="C16" s="33" t="s">
        <v>59</v>
      </c>
      <c r="D16" s="82" t="str">
        <f>'[4]UNIDAD 1'!B14</f>
        <v>CRUZ MARCIAL LILIANA ARLET</v>
      </c>
      <c r="E16" s="82"/>
      <c r="F16" s="82"/>
      <c r="G16" s="82"/>
      <c r="H16" s="82"/>
      <c r="I16" s="82"/>
      <c r="J16" s="25">
        <v>70</v>
      </c>
      <c r="K16" s="25"/>
      <c r="L16" s="25"/>
      <c r="M16" s="25"/>
      <c r="N16" s="26">
        <f t="shared" si="0"/>
        <v>70</v>
      </c>
      <c r="O16" s="40"/>
    </row>
    <row r="17" spans="2:15" x14ac:dyDescent="0.25">
      <c r="B17" s="6">
        <f t="shared" si="1"/>
        <v>9</v>
      </c>
      <c r="C17" s="33" t="s">
        <v>60</v>
      </c>
      <c r="D17" s="82" t="str">
        <f>'[4]UNIDAD 1'!B15</f>
        <v>FRANCO ALONSO ABRIL MAYRANI</v>
      </c>
      <c r="E17" s="82"/>
      <c r="F17" s="82"/>
      <c r="G17" s="82"/>
      <c r="H17" s="82"/>
      <c r="I17" s="82"/>
      <c r="J17" s="35">
        <v>0</v>
      </c>
      <c r="K17" s="25"/>
      <c r="L17" s="25"/>
      <c r="M17" s="25"/>
      <c r="N17" s="26">
        <f t="shared" si="0"/>
        <v>0</v>
      </c>
      <c r="O17" s="40"/>
    </row>
    <row r="18" spans="2:15" x14ac:dyDescent="0.25">
      <c r="B18" s="6">
        <f t="shared" si="1"/>
        <v>10</v>
      </c>
      <c r="C18" s="33" t="s">
        <v>32</v>
      </c>
      <c r="D18" s="82" t="str">
        <f>'[4]UNIDAD 1'!B16</f>
        <v>HERRERA MIROS KENIA PAOLA</v>
      </c>
      <c r="E18" s="82"/>
      <c r="F18" s="82"/>
      <c r="G18" s="82"/>
      <c r="H18" s="82"/>
      <c r="I18" s="82"/>
      <c r="J18" s="25">
        <v>77</v>
      </c>
      <c r="K18" s="25"/>
      <c r="L18" s="25"/>
      <c r="M18" s="25"/>
      <c r="N18" s="26">
        <f t="shared" si="0"/>
        <v>77</v>
      </c>
      <c r="O18" s="40"/>
    </row>
    <row r="19" spans="2:15" x14ac:dyDescent="0.25">
      <c r="B19" s="6">
        <f t="shared" si="1"/>
        <v>11</v>
      </c>
      <c r="C19" s="33" t="s">
        <v>45</v>
      </c>
      <c r="D19" s="82" t="str">
        <f>'[4]UNIDAD 1'!B17</f>
        <v>JARAMILLO CATEMAXCA ARLETH</v>
      </c>
      <c r="E19" s="82"/>
      <c r="F19" s="82"/>
      <c r="G19" s="82"/>
      <c r="H19" s="82"/>
      <c r="I19" s="82"/>
      <c r="J19" s="35">
        <v>0</v>
      </c>
      <c r="K19" s="25"/>
      <c r="L19" s="25"/>
      <c r="M19" s="25"/>
      <c r="N19" s="26">
        <f t="shared" si="0"/>
        <v>0</v>
      </c>
      <c r="O19" s="40"/>
    </row>
    <row r="20" spans="2:15" x14ac:dyDescent="0.25">
      <c r="B20" s="6">
        <f t="shared" si="1"/>
        <v>12</v>
      </c>
      <c r="C20" s="33" t="s">
        <v>61</v>
      </c>
      <c r="D20" s="82" t="str">
        <f>'[4]UNIDAD 1'!B18</f>
        <v>LLANOS CHIPOL FRIDA SOFIA</v>
      </c>
      <c r="E20" s="82"/>
      <c r="F20" s="82"/>
      <c r="G20" s="82"/>
      <c r="H20" s="82"/>
      <c r="I20" s="82"/>
      <c r="J20" s="25">
        <v>79</v>
      </c>
      <c r="K20" s="25"/>
      <c r="L20" s="25"/>
      <c r="M20" s="25"/>
      <c r="N20" s="26">
        <f t="shared" si="0"/>
        <v>79</v>
      </c>
      <c r="O20" s="40"/>
    </row>
    <row r="21" spans="2:15" x14ac:dyDescent="0.25">
      <c r="B21" s="6">
        <f t="shared" si="1"/>
        <v>13</v>
      </c>
      <c r="C21" s="33" t="s">
        <v>62</v>
      </c>
      <c r="D21" s="82" t="str">
        <f>'[4]UNIDAD 1'!B19</f>
        <v>LOPEZ COTA KATHYA NINEL</v>
      </c>
      <c r="E21" s="82"/>
      <c r="F21" s="82"/>
      <c r="G21" s="82"/>
      <c r="H21" s="82"/>
      <c r="I21" s="82"/>
      <c r="J21" s="25">
        <v>71</v>
      </c>
      <c r="K21" s="25"/>
      <c r="L21" s="25"/>
      <c r="M21" s="25"/>
      <c r="N21" s="26">
        <f t="shared" si="0"/>
        <v>71</v>
      </c>
      <c r="O21" s="40"/>
    </row>
    <row r="22" spans="2:15" x14ac:dyDescent="0.25">
      <c r="B22" s="6">
        <f t="shared" si="1"/>
        <v>14</v>
      </c>
      <c r="C22" s="33" t="s">
        <v>155</v>
      </c>
      <c r="D22" s="82" t="str">
        <f>'[4]UNIDAD 1'!B20</f>
        <v>LOPEZ FIGUEROLA EDWIN DE JESUS</v>
      </c>
      <c r="E22" s="82"/>
      <c r="F22" s="82"/>
      <c r="G22" s="82"/>
      <c r="H22" s="82"/>
      <c r="I22" s="82"/>
      <c r="J22" s="35">
        <v>0</v>
      </c>
      <c r="K22" s="25"/>
      <c r="L22" s="25"/>
      <c r="M22" s="25"/>
      <c r="N22" s="26">
        <f t="shared" si="0"/>
        <v>0</v>
      </c>
      <c r="O22" s="40"/>
    </row>
    <row r="23" spans="2:15" x14ac:dyDescent="0.25">
      <c r="B23" s="6">
        <f t="shared" si="1"/>
        <v>15</v>
      </c>
      <c r="C23" s="33" t="s">
        <v>34</v>
      </c>
      <c r="D23" s="82" t="str">
        <f>'[4]UNIDAD 1'!B21</f>
        <v>MAYA SEBA JORGE</v>
      </c>
      <c r="E23" s="82"/>
      <c r="F23" s="82"/>
      <c r="G23" s="82"/>
      <c r="H23" s="82"/>
      <c r="I23" s="82"/>
      <c r="J23" s="25">
        <v>77</v>
      </c>
      <c r="K23" s="25"/>
      <c r="L23" s="25"/>
      <c r="M23" s="25"/>
      <c r="N23" s="26">
        <f t="shared" si="0"/>
        <v>77</v>
      </c>
      <c r="O23" s="40"/>
    </row>
    <row r="24" spans="2:15" x14ac:dyDescent="0.25">
      <c r="B24" s="6">
        <f t="shared" si="1"/>
        <v>16</v>
      </c>
      <c r="C24" s="33" t="s">
        <v>63</v>
      </c>
      <c r="D24" s="82" t="str">
        <f>'[4]UNIDAD 1'!B22</f>
        <v>MENDOZA MARTINEZ JOSSELIN</v>
      </c>
      <c r="E24" s="82"/>
      <c r="F24" s="82"/>
      <c r="G24" s="82"/>
      <c r="H24" s="82"/>
      <c r="I24" s="82"/>
      <c r="J24" s="25">
        <v>80</v>
      </c>
      <c r="K24" s="25"/>
      <c r="L24" s="25"/>
      <c r="M24" s="25"/>
      <c r="N24" s="26">
        <f t="shared" si="0"/>
        <v>80</v>
      </c>
      <c r="O24" s="40"/>
    </row>
    <row r="25" spans="2:15" x14ac:dyDescent="0.25">
      <c r="B25" s="6">
        <f t="shared" si="1"/>
        <v>17</v>
      </c>
      <c r="C25" s="33" t="s">
        <v>64</v>
      </c>
      <c r="D25" s="82" t="str">
        <f>'[4]UNIDAD 1'!B23</f>
        <v>MERLIN GARCIA VICTOR MANUEL</v>
      </c>
      <c r="E25" s="82"/>
      <c r="F25" s="82"/>
      <c r="G25" s="82"/>
      <c r="H25" s="82"/>
      <c r="I25" s="82"/>
      <c r="J25" s="35">
        <v>0</v>
      </c>
      <c r="K25" s="25"/>
      <c r="L25" s="25"/>
      <c r="M25" s="25"/>
      <c r="N25" s="26">
        <f t="shared" si="0"/>
        <v>0</v>
      </c>
      <c r="O25" s="40"/>
    </row>
    <row r="26" spans="2:15" x14ac:dyDescent="0.25">
      <c r="B26" s="6">
        <f t="shared" si="1"/>
        <v>18</v>
      </c>
      <c r="C26" s="33" t="s">
        <v>26</v>
      </c>
      <c r="D26" s="82" t="str">
        <f>'[4]UNIDAD 1'!B24</f>
        <v>MONTIEL XALA MARJORIE</v>
      </c>
      <c r="E26" s="82"/>
      <c r="F26" s="82"/>
      <c r="G26" s="82"/>
      <c r="H26" s="82"/>
      <c r="I26" s="82"/>
      <c r="J26" s="25">
        <v>80</v>
      </c>
      <c r="K26" s="25"/>
      <c r="L26" s="25"/>
      <c r="M26" s="25"/>
      <c r="N26" s="26">
        <f t="shared" si="0"/>
        <v>80</v>
      </c>
      <c r="O26" s="40"/>
    </row>
    <row r="27" spans="2:15" x14ac:dyDescent="0.25">
      <c r="B27" s="6">
        <f t="shared" si="1"/>
        <v>19</v>
      </c>
      <c r="C27" s="33" t="s">
        <v>35</v>
      </c>
      <c r="D27" s="82" t="str">
        <f>'[4]UNIDAD 1'!B25</f>
        <v>MONTUFA LASCARES MILERNA GUADALUPE</v>
      </c>
      <c r="E27" s="82"/>
      <c r="F27" s="82"/>
      <c r="G27" s="82"/>
      <c r="H27" s="82"/>
      <c r="I27" s="82"/>
      <c r="J27" s="25">
        <v>70</v>
      </c>
      <c r="K27" s="25"/>
      <c r="L27" s="25"/>
      <c r="M27" s="25"/>
      <c r="N27" s="26">
        <f t="shared" si="0"/>
        <v>70</v>
      </c>
      <c r="O27" s="40"/>
    </row>
    <row r="28" spans="2:15" x14ac:dyDescent="0.25">
      <c r="B28" s="6">
        <f t="shared" si="1"/>
        <v>20</v>
      </c>
      <c r="C28" s="33" t="s">
        <v>65</v>
      </c>
      <c r="D28" s="82" t="str">
        <f>'[4]UNIDAD 1'!B26</f>
        <v>ORTIZ MORALES MANUEL ALEJANDRO</v>
      </c>
      <c r="E28" s="82"/>
      <c r="F28" s="82"/>
      <c r="G28" s="82"/>
      <c r="H28" s="82"/>
      <c r="I28" s="82"/>
      <c r="J28" s="25">
        <v>80</v>
      </c>
      <c r="K28" s="25"/>
      <c r="L28" s="25"/>
      <c r="M28" s="25"/>
      <c r="N28" s="26">
        <f t="shared" si="0"/>
        <v>80</v>
      </c>
      <c r="O28" s="40"/>
    </row>
    <row r="29" spans="2:15" x14ac:dyDescent="0.25">
      <c r="B29" s="6">
        <f t="shared" ref="B29:B34" si="2">B28+1</f>
        <v>21</v>
      </c>
      <c r="C29" s="33" t="s">
        <v>156</v>
      </c>
      <c r="D29" s="82" t="str">
        <f>'[4]UNIDAD 1'!B27</f>
        <v>PEREZ AGUIRRE FATIMA DEL ROSARIO</v>
      </c>
      <c r="E29" s="82"/>
      <c r="F29" s="82"/>
      <c r="G29" s="82"/>
      <c r="H29" s="82"/>
      <c r="I29" s="82"/>
      <c r="J29" s="35">
        <v>0</v>
      </c>
      <c r="K29" s="25"/>
      <c r="L29" s="25"/>
      <c r="M29" s="25"/>
      <c r="N29" s="26">
        <f t="shared" si="0"/>
        <v>0</v>
      </c>
      <c r="O29" s="40"/>
    </row>
    <row r="30" spans="2:15" x14ac:dyDescent="0.25">
      <c r="B30" s="6">
        <f t="shared" si="2"/>
        <v>22</v>
      </c>
      <c r="C30" s="33" t="s">
        <v>28</v>
      </c>
      <c r="D30" s="82" t="str">
        <f>'[4]UNIDAD 1'!B28</f>
        <v>POXTAN RODRIGUEZ BEKER NATAN</v>
      </c>
      <c r="E30" s="82"/>
      <c r="F30" s="82"/>
      <c r="G30" s="82"/>
      <c r="H30" s="82"/>
      <c r="I30" s="82"/>
      <c r="J30" s="25">
        <v>74</v>
      </c>
      <c r="K30" s="25"/>
      <c r="L30" s="25"/>
      <c r="M30" s="25"/>
      <c r="N30" s="26">
        <f t="shared" si="0"/>
        <v>74</v>
      </c>
      <c r="O30" s="40"/>
    </row>
    <row r="31" spans="2:15" x14ac:dyDescent="0.25">
      <c r="B31" s="6">
        <f t="shared" si="2"/>
        <v>23</v>
      </c>
      <c r="C31" s="33" t="s">
        <v>66</v>
      </c>
      <c r="D31" s="82" t="str">
        <f>'[4]UNIDAD 1'!B29</f>
        <v>PUCHETA PUCHETA CESAR YERAY</v>
      </c>
      <c r="E31" s="82"/>
      <c r="F31" s="82"/>
      <c r="G31" s="82"/>
      <c r="H31" s="82"/>
      <c r="I31" s="82"/>
      <c r="J31" s="25">
        <v>82</v>
      </c>
      <c r="K31" s="25"/>
      <c r="L31" s="25"/>
      <c r="M31" s="25"/>
      <c r="N31" s="26">
        <f t="shared" si="0"/>
        <v>82</v>
      </c>
      <c r="O31" s="40"/>
    </row>
    <row r="32" spans="2:15" x14ac:dyDescent="0.25">
      <c r="B32" s="6">
        <f t="shared" si="2"/>
        <v>24</v>
      </c>
      <c r="C32" s="33" t="s">
        <v>29</v>
      </c>
      <c r="D32" s="82" t="str">
        <f>'[4]UNIDAD 1'!B30</f>
        <v>PUCHETA VELASCO ELIZABETH</v>
      </c>
      <c r="E32" s="82"/>
      <c r="F32" s="82"/>
      <c r="G32" s="82"/>
      <c r="H32" s="82"/>
      <c r="I32" s="82"/>
      <c r="J32" s="25">
        <v>70</v>
      </c>
      <c r="K32" s="25"/>
      <c r="L32" s="25"/>
      <c r="M32" s="25"/>
      <c r="N32" s="26">
        <f t="shared" si="0"/>
        <v>70</v>
      </c>
      <c r="O32" s="40"/>
    </row>
    <row r="33" spans="2:15" x14ac:dyDescent="0.25">
      <c r="B33" s="6">
        <f t="shared" si="2"/>
        <v>25</v>
      </c>
      <c r="C33" s="33" t="s">
        <v>30</v>
      </c>
      <c r="D33" s="82" t="str">
        <f>'[4]UNIDAD 1'!B31</f>
        <v>SANCHEZ MARTINEZ ANA KAREN</v>
      </c>
      <c r="E33" s="82"/>
      <c r="F33" s="82"/>
      <c r="G33" s="82"/>
      <c r="H33" s="82"/>
      <c r="I33" s="82"/>
      <c r="J33" s="25">
        <v>73</v>
      </c>
      <c r="K33" s="25"/>
      <c r="L33" s="25"/>
      <c r="M33" s="25"/>
      <c r="N33" s="26">
        <f t="shared" si="0"/>
        <v>73</v>
      </c>
      <c r="O33" s="40"/>
    </row>
    <row r="34" spans="2:15" x14ac:dyDescent="0.25">
      <c r="B34" s="6">
        <f t="shared" si="2"/>
        <v>26</v>
      </c>
      <c r="C34" s="33" t="s">
        <v>68</v>
      </c>
      <c r="D34" s="82" t="str">
        <f>'[4]UNIDAD 1'!B32</f>
        <v>TOTO CHAMPALA IDANIA RUBI</v>
      </c>
      <c r="E34" s="82"/>
      <c r="F34" s="82"/>
      <c r="G34" s="82"/>
      <c r="H34" s="82"/>
      <c r="I34" s="82"/>
      <c r="J34" s="35">
        <v>0</v>
      </c>
      <c r="K34" s="4"/>
      <c r="L34" s="4"/>
      <c r="M34" s="4"/>
      <c r="N34" s="26">
        <f t="shared" si="0"/>
        <v>0</v>
      </c>
    </row>
    <row r="35" spans="2:15" x14ac:dyDescent="0.25">
      <c r="B35" s="33">
        <v>27</v>
      </c>
      <c r="C35" s="33" t="s">
        <v>69</v>
      </c>
      <c r="D35" s="82" t="str">
        <f>'[4]UNIDAD 1'!B33</f>
        <v>URIETA MARTINEZ KARINA</v>
      </c>
      <c r="E35" s="82"/>
      <c r="F35" s="82"/>
      <c r="G35" s="82"/>
      <c r="H35" s="82"/>
      <c r="I35" s="82"/>
      <c r="J35" s="31">
        <v>80</v>
      </c>
      <c r="K35" s="31"/>
      <c r="L35" s="31"/>
      <c r="M35" s="31"/>
      <c r="N35" s="26">
        <f t="shared" si="0"/>
        <v>80</v>
      </c>
    </row>
    <row r="36" spans="2:15" x14ac:dyDescent="0.25">
      <c r="B36" s="6"/>
      <c r="C36" s="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10"/>
    </row>
    <row r="37" spans="2:15" x14ac:dyDescent="0.25">
      <c r="C37" s="50"/>
      <c r="D37" s="50"/>
      <c r="E37" s="1"/>
      <c r="H37" s="51" t="s">
        <v>15</v>
      </c>
      <c r="I37" s="51"/>
      <c r="J37" s="11">
        <f>COUNTIF(J9:J36,"&gt;=70")</f>
        <v>17</v>
      </c>
      <c r="K37" s="11">
        <f>COUNTIF(K9:K36,"&gt;=70")</f>
        <v>0</v>
      </c>
      <c r="L37" s="11">
        <f>COUNTIF(L9:L36,"&gt;=70")</f>
        <v>0</v>
      </c>
      <c r="M37" s="11">
        <f>COUNTIF(M9:M36,"&gt;=70")</f>
        <v>0</v>
      </c>
      <c r="N37" s="15">
        <f>COUNTIF(N9:N36,"&gt;=70")</f>
        <v>17</v>
      </c>
    </row>
    <row r="38" spans="2:15" x14ac:dyDescent="0.25">
      <c r="C38" s="50"/>
      <c r="D38" s="50"/>
      <c r="E38" s="8"/>
      <c r="H38" s="52" t="s">
        <v>16</v>
      </c>
      <c r="I38" s="52"/>
      <c r="J38" s="12">
        <f>COUNTIF(J9:J36,"&lt;70")</f>
        <v>10</v>
      </c>
      <c r="K38" s="12">
        <f>COUNTIF(K9:K36,"&lt;70")</f>
        <v>0</v>
      </c>
      <c r="L38" s="12">
        <f>COUNTIF(L9:L36,"&lt;70")</f>
        <v>0</v>
      </c>
      <c r="M38" s="12">
        <f>COUNTIF(M9:M36,"&lt;70")</f>
        <v>0</v>
      </c>
      <c r="N38" s="12">
        <f>COUNTIF(N9:N36,"&lt;70")</f>
        <v>10</v>
      </c>
    </row>
    <row r="39" spans="2:15" x14ac:dyDescent="0.25">
      <c r="H39" s="52" t="s">
        <v>17</v>
      </c>
      <c r="I39" s="52"/>
      <c r="J39" s="12">
        <f>COUNT(J9:J36)</f>
        <v>27</v>
      </c>
      <c r="K39" s="12">
        <f>COUNT(K9:K36)</f>
        <v>0</v>
      </c>
      <c r="L39" s="12">
        <f>COUNT(L9:L36)</f>
        <v>0</v>
      </c>
      <c r="M39" s="12">
        <f>COUNT(M9:M36)</f>
        <v>0</v>
      </c>
      <c r="N39" s="12">
        <f>COUNT(N9:N36)</f>
        <v>27</v>
      </c>
    </row>
    <row r="40" spans="2:15" x14ac:dyDescent="0.25">
      <c r="H40" s="53" t="s">
        <v>12</v>
      </c>
      <c r="I40" s="53"/>
      <c r="J40" s="13">
        <f>J37/J39</f>
        <v>0.62962962962962965</v>
      </c>
      <c r="K40" s="14" t="e">
        <f t="shared" ref="K40:N40" si="3">K37/K39</f>
        <v>#DIV/0!</v>
      </c>
      <c r="L40" s="14" t="e">
        <f t="shared" si="3"/>
        <v>#DIV/0!</v>
      </c>
      <c r="M40" s="14" t="e">
        <f t="shared" si="3"/>
        <v>#DIV/0!</v>
      </c>
      <c r="N40" s="14">
        <f t="shared" si="3"/>
        <v>0.62962962962962965</v>
      </c>
    </row>
    <row r="41" spans="2:15" x14ac:dyDescent="0.25">
      <c r="H41" s="53" t="s">
        <v>13</v>
      </c>
      <c r="I41" s="53"/>
      <c r="J41" s="13">
        <f>J38/J39</f>
        <v>0.37037037037037035</v>
      </c>
      <c r="K41" s="13" t="e">
        <f t="shared" ref="K41:N41" si="4">K38/K39</f>
        <v>#DIV/0!</v>
      </c>
      <c r="L41" s="14" t="e">
        <f t="shared" si="4"/>
        <v>#DIV/0!</v>
      </c>
      <c r="M41" s="14" t="e">
        <f t="shared" si="4"/>
        <v>#DIV/0!</v>
      </c>
      <c r="N41" s="14">
        <f t="shared" si="4"/>
        <v>0.37037037037037035</v>
      </c>
    </row>
    <row r="42" spans="2:15" x14ac:dyDescent="0.25">
      <c r="H42" s="22"/>
      <c r="I42" s="22"/>
      <c r="J42" s="23"/>
      <c r="K42" s="23"/>
      <c r="L42" s="24"/>
      <c r="M42" s="24"/>
      <c r="N42" s="24"/>
    </row>
    <row r="43" spans="2:15" x14ac:dyDescent="0.25">
      <c r="H43" s="17" t="s">
        <v>38</v>
      </c>
      <c r="I43" s="17"/>
      <c r="J43" s="17">
        <f>AVERAGE(J9:J35)</f>
        <v>48.037037037037038</v>
      </c>
      <c r="K43" s="17" t="e">
        <f t="shared" ref="K43:N43" si="5">AVERAGE(K9:K35)</f>
        <v>#DIV/0!</v>
      </c>
      <c r="L43" s="17" t="e">
        <f t="shared" si="5"/>
        <v>#DIV/0!</v>
      </c>
      <c r="M43" s="17" t="e">
        <f t="shared" si="5"/>
        <v>#DIV/0!</v>
      </c>
      <c r="N43" s="17">
        <f t="shared" si="5"/>
        <v>48.037037037037038</v>
      </c>
    </row>
    <row r="45" spans="2:15" x14ac:dyDescent="0.25">
      <c r="J45" s="20" t="s">
        <v>20</v>
      </c>
      <c r="K45" s="20"/>
      <c r="L45" s="20"/>
      <c r="M45" s="20"/>
      <c r="N45" s="21"/>
    </row>
    <row r="46" spans="2:15" x14ac:dyDescent="0.25">
      <c r="J46" s="49" t="s">
        <v>14</v>
      </c>
      <c r="K46" s="49"/>
      <c r="L46" s="49"/>
      <c r="M46" s="49"/>
    </row>
  </sheetData>
  <mergeCells count="44">
    <mergeCell ref="N4:O4"/>
    <mergeCell ref="H41:I41"/>
    <mergeCell ref="J46:M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  <mergeCell ref="D25:I25"/>
    <mergeCell ref="D29:I29"/>
    <mergeCell ref="D30:I30"/>
    <mergeCell ref="D31:I31"/>
    <mergeCell ref="D35:I35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topLeftCell="A37" zoomScale="84" zoomScaleNormal="84" workbookViewId="0">
      <selection activeCell="J18" sqref="J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7" ht="15.75" x14ac:dyDescent="0.25"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"/>
      <c r="O2" s="2"/>
    </row>
    <row r="3" spans="2:17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28"/>
      <c r="O3" s="28"/>
    </row>
    <row r="4" spans="2:17" x14ac:dyDescent="0.25">
      <c r="C4" t="s">
        <v>0</v>
      </c>
      <c r="D4" s="62" t="s">
        <v>153</v>
      </c>
      <c r="E4" s="62"/>
      <c r="F4" s="62"/>
      <c r="G4" s="62"/>
      <c r="I4" t="s">
        <v>1</v>
      </c>
      <c r="J4" s="57" t="s">
        <v>157</v>
      </c>
      <c r="K4" s="57"/>
      <c r="M4" t="s">
        <v>2</v>
      </c>
      <c r="N4" s="61">
        <v>45196</v>
      </c>
      <c r="O4" s="6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57" t="s">
        <v>109</v>
      </c>
      <c r="E6" s="57"/>
      <c r="F6" s="57"/>
      <c r="G6" s="57"/>
      <c r="I6" s="50" t="s">
        <v>18</v>
      </c>
      <c r="J6" s="50"/>
      <c r="K6" s="20" t="s">
        <v>40</v>
      </c>
      <c r="L6" s="20"/>
      <c r="M6" s="20"/>
      <c r="N6" s="2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31" t="s">
        <v>7</v>
      </c>
      <c r="K8" s="31" t="s">
        <v>9</v>
      </c>
      <c r="L8" s="31" t="s">
        <v>10</v>
      </c>
      <c r="M8" s="31" t="s">
        <v>11</v>
      </c>
      <c r="N8" s="9" t="s">
        <v>19</v>
      </c>
    </row>
    <row r="9" spans="2:17" x14ac:dyDescent="0.25">
      <c r="B9" s="33">
        <v>1</v>
      </c>
      <c r="C9" s="34" t="s">
        <v>54</v>
      </c>
      <c r="D9" s="82" t="str">
        <f>'[5]UNIDAD 1'!B7</f>
        <v>CAPORAL VALENTIN CESAR EDUARDO</v>
      </c>
      <c r="E9" s="82"/>
      <c r="F9" s="82"/>
      <c r="G9" s="82"/>
      <c r="H9" s="82"/>
      <c r="I9" s="82"/>
      <c r="J9" s="31">
        <v>87</v>
      </c>
      <c r="K9" s="25"/>
      <c r="L9" s="25"/>
      <c r="M9" s="25"/>
      <c r="N9" s="26">
        <f>AVERAGE(J9:M9)</f>
        <v>87</v>
      </c>
      <c r="O9" s="40"/>
      <c r="P9" s="40"/>
      <c r="Q9" s="40"/>
    </row>
    <row r="10" spans="2:17" x14ac:dyDescent="0.25">
      <c r="B10" s="33">
        <f>B9+1</f>
        <v>2</v>
      </c>
      <c r="C10" s="34" t="s">
        <v>22</v>
      </c>
      <c r="D10" s="82" t="str">
        <f>'[5]UNIDAD 1'!B8</f>
        <v>CHIGO MARTINEZ JORGE DAVID</v>
      </c>
      <c r="E10" s="82"/>
      <c r="F10" s="82"/>
      <c r="G10" s="82"/>
      <c r="H10" s="82"/>
      <c r="I10" s="82"/>
      <c r="J10" s="35">
        <v>0</v>
      </c>
      <c r="K10" s="25"/>
      <c r="L10" s="25"/>
      <c r="M10" s="25"/>
      <c r="N10" s="26">
        <f t="shared" ref="N10:N34" si="0">AVERAGE(J10:M10)</f>
        <v>0</v>
      </c>
      <c r="O10" s="40"/>
      <c r="P10" s="40"/>
      <c r="Q10" s="40"/>
    </row>
    <row r="11" spans="2:17" x14ac:dyDescent="0.25">
      <c r="B11" s="33">
        <f t="shared" ref="B11:B55" si="1">B10+1</f>
        <v>3</v>
      </c>
      <c r="C11" s="34" t="s">
        <v>42</v>
      </c>
      <c r="D11" s="82" t="str">
        <f>'[5]UNIDAD 1'!B9</f>
        <v>CHIGUIL PEREZ AURORA</v>
      </c>
      <c r="E11" s="82"/>
      <c r="F11" s="82"/>
      <c r="G11" s="82"/>
      <c r="H11" s="82"/>
      <c r="I11" s="82"/>
      <c r="J11" s="31">
        <v>87</v>
      </c>
      <c r="K11" s="25"/>
      <c r="L11" s="25"/>
      <c r="M11" s="25"/>
      <c r="N11" s="26">
        <f t="shared" si="0"/>
        <v>87</v>
      </c>
      <c r="O11" s="40"/>
      <c r="P11" s="40"/>
      <c r="Q11" s="40"/>
    </row>
    <row r="12" spans="2:17" x14ac:dyDescent="0.25">
      <c r="B12" s="33">
        <f t="shared" si="1"/>
        <v>4</v>
      </c>
      <c r="C12" s="34" t="s">
        <v>158</v>
      </c>
      <c r="D12" s="82" t="str">
        <f>'[5]UNIDAD 1'!B10</f>
        <v>CRUZ GARCIA ALEJANDRA DEL PILAR</v>
      </c>
      <c r="E12" s="82"/>
      <c r="F12" s="82"/>
      <c r="G12" s="82"/>
      <c r="H12" s="82"/>
      <c r="I12" s="82"/>
      <c r="J12" s="35">
        <v>0</v>
      </c>
      <c r="K12" s="25"/>
      <c r="L12" s="25"/>
      <c r="M12" s="25"/>
      <c r="N12" s="26">
        <f t="shared" si="0"/>
        <v>0</v>
      </c>
      <c r="O12" s="40"/>
      <c r="P12" s="40"/>
      <c r="Q12" s="40"/>
    </row>
    <row r="13" spans="2:17" x14ac:dyDescent="0.25">
      <c r="B13" s="33">
        <f t="shared" si="1"/>
        <v>5</v>
      </c>
      <c r="C13" s="34" t="s">
        <v>55</v>
      </c>
      <c r="D13" s="82" t="str">
        <f>'[5]UNIDAD 1'!B11</f>
        <v>CRUZ JUAREZ ALONDRA JARED</v>
      </c>
      <c r="E13" s="82"/>
      <c r="F13" s="82"/>
      <c r="G13" s="82"/>
      <c r="H13" s="82"/>
      <c r="I13" s="82"/>
      <c r="J13" s="31">
        <v>80</v>
      </c>
      <c r="K13" s="25"/>
      <c r="L13" s="25"/>
      <c r="M13" s="25"/>
      <c r="N13" s="26">
        <f t="shared" si="0"/>
        <v>80</v>
      </c>
      <c r="O13" s="40"/>
      <c r="P13" s="40"/>
      <c r="Q13" s="40"/>
    </row>
    <row r="14" spans="2:17" x14ac:dyDescent="0.25">
      <c r="B14" s="33">
        <f t="shared" si="1"/>
        <v>6</v>
      </c>
      <c r="C14" s="34" t="s">
        <v>43</v>
      </c>
      <c r="D14" s="82" t="str">
        <f>'[5]UNIDAD 1'!B12</f>
        <v>FIGUEROA GOMEZ MARIA FERNANDA</v>
      </c>
      <c r="E14" s="82"/>
      <c r="F14" s="82"/>
      <c r="G14" s="82"/>
      <c r="H14" s="82"/>
      <c r="I14" s="82"/>
      <c r="J14" s="31">
        <v>84</v>
      </c>
      <c r="K14" s="25"/>
      <c r="L14" s="25"/>
      <c r="M14" s="25"/>
      <c r="N14" s="26">
        <f t="shared" si="0"/>
        <v>84</v>
      </c>
      <c r="O14" s="40"/>
      <c r="P14" s="40"/>
      <c r="Q14" s="40"/>
    </row>
    <row r="15" spans="2:17" x14ac:dyDescent="0.25">
      <c r="B15" s="33">
        <f t="shared" si="1"/>
        <v>7</v>
      </c>
      <c r="C15" s="34" t="s">
        <v>138</v>
      </c>
      <c r="D15" s="82" t="str">
        <f>'[5]UNIDAD 1'!B13</f>
        <v>FRANCO ALONSO MARTIN</v>
      </c>
      <c r="E15" s="82"/>
      <c r="F15" s="82"/>
      <c r="G15" s="82"/>
      <c r="H15" s="82"/>
      <c r="I15" s="82"/>
      <c r="J15" s="35">
        <v>0</v>
      </c>
      <c r="K15" s="25"/>
      <c r="L15" s="25"/>
      <c r="M15" s="25"/>
      <c r="N15" s="26">
        <f t="shared" si="0"/>
        <v>0</v>
      </c>
      <c r="O15" s="40"/>
      <c r="P15" s="40"/>
      <c r="Q15" s="40"/>
    </row>
    <row r="16" spans="2:17" x14ac:dyDescent="0.25">
      <c r="B16" s="33">
        <f t="shared" si="1"/>
        <v>8</v>
      </c>
      <c r="C16" s="34" t="s">
        <v>44</v>
      </c>
      <c r="D16" s="82" t="str">
        <f>'[5]UNIDAD 1'!B14</f>
        <v>GALINDO CATEMAXCA MAYBETH</v>
      </c>
      <c r="E16" s="82"/>
      <c r="F16" s="82"/>
      <c r="G16" s="82"/>
      <c r="H16" s="82"/>
      <c r="I16" s="82"/>
      <c r="J16" s="31">
        <v>94</v>
      </c>
      <c r="K16" s="25"/>
      <c r="L16" s="25"/>
      <c r="M16" s="25"/>
      <c r="N16" s="26">
        <f t="shared" si="0"/>
        <v>94</v>
      </c>
      <c r="O16" s="40"/>
      <c r="P16" s="40"/>
      <c r="Q16" s="40"/>
    </row>
    <row r="17" spans="2:17" x14ac:dyDescent="0.25">
      <c r="B17" s="33">
        <f t="shared" si="1"/>
        <v>9</v>
      </c>
      <c r="C17" s="34" t="s">
        <v>31</v>
      </c>
      <c r="D17" s="82" t="str">
        <f>'[5]UNIDAD 1'!B15</f>
        <v>GOMEZ GOLPE JENIFER</v>
      </c>
      <c r="E17" s="82"/>
      <c r="F17" s="82"/>
      <c r="G17" s="82"/>
      <c r="H17" s="82"/>
      <c r="I17" s="82"/>
      <c r="J17" s="31">
        <v>98</v>
      </c>
      <c r="K17" s="25"/>
      <c r="L17" s="25"/>
      <c r="M17" s="25"/>
      <c r="N17" s="26">
        <f t="shared" si="0"/>
        <v>98</v>
      </c>
      <c r="O17" s="40"/>
      <c r="P17" s="40"/>
      <c r="Q17" s="40"/>
    </row>
    <row r="18" spans="2:17" x14ac:dyDescent="0.25">
      <c r="B18" s="33">
        <f t="shared" si="1"/>
        <v>10</v>
      </c>
      <c r="C18" s="34" t="s">
        <v>25</v>
      </c>
      <c r="D18" s="82" t="str">
        <f>'[5]UNIDAD 1'!B16</f>
        <v>ISIDORO VAZQUEZ KEIDI ESTEFANI</v>
      </c>
      <c r="E18" s="82"/>
      <c r="F18" s="82"/>
      <c r="G18" s="82"/>
      <c r="H18" s="82"/>
      <c r="I18" s="82"/>
      <c r="J18" s="31">
        <v>76</v>
      </c>
      <c r="K18" s="25"/>
      <c r="L18" s="25"/>
      <c r="M18" s="25"/>
      <c r="N18" s="26">
        <f t="shared" si="0"/>
        <v>76</v>
      </c>
      <c r="O18" s="40"/>
      <c r="P18" s="40"/>
      <c r="Q18" s="40"/>
    </row>
    <row r="19" spans="2:17" x14ac:dyDescent="0.25">
      <c r="B19" s="33">
        <f t="shared" si="1"/>
        <v>11</v>
      </c>
      <c r="C19" s="34" t="s">
        <v>24</v>
      </c>
      <c r="D19" s="82" t="str">
        <f>'[5]UNIDAD 1'!B17</f>
        <v>LINARES MIL FATIMA</v>
      </c>
      <c r="E19" s="82"/>
      <c r="F19" s="82"/>
      <c r="G19" s="82"/>
      <c r="H19" s="82"/>
      <c r="I19" s="82"/>
      <c r="J19" s="31">
        <v>84</v>
      </c>
      <c r="K19" s="25"/>
      <c r="L19" s="25"/>
      <c r="M19" s="25"/>
      <c r="N19" s="26">
        <f t="shared" si="0"/>
        <v>84</v>
      </c>
      <c r="O19" s="40"/>
      <c r="P19" s="40"/>
      <c r="Q19" s="40"/>
    </row>
    <row r="20" spans="2:17" x14ac:dyDescent="0.25">
      <c r="B20" s="33">
        <f t="shared" si="1"/>
        <v>12</v>
      </c>
      <c r="C20" s="34" t="s">
        <v>33</v>
      </c>
      <c r="D20" s="82" t="str">
        <f>'[5]UNIDAD 1'!B18</f>
        <v>MARCE HIPOLITO JOSUE JORGE</v>
      </c>
      <c r="E20" s="82"/>
      <c r="F20" s="82"/>
      <c r="G20" s="82"/>
      <c r="H20" s="82"/>
      <c r="I20" s="82"/>
      <c r="J20" s="31">
        <v>78</v>
      </c>
      <c r="K20" s="25"/>
      <c r="L20" s="25"/>
      <c r="M20" s="25"/>
      <c r="N20" s="26">
        <f t="shared" si="0"/>
        <v>78</v>
      </c>
      <c r="O20" s="40"/>
      <c r="P20" s="40"/>
      <c r="Q20" s="40"/>
    </row>
    <row r="21" spans="2:17" x14ac:dyDescent="0.25">
      <c r="B21" s="33">
        <f t="shared" si="1"/>
        <v>13</v>
      </c>
      <c r="C21" s="34" t="s">
        <v>46</v>
      </c>
      <c r="D21" s="82" t="str">
        <f>'[5]UNIDAD 1'!B19</f>
        <v>MENDOZA CHIGO JONATHAN DE JESUS</v>
      </c>
      <c r="E21" s="82"/>
      <c r="F21" s="82"/>
      <c r="G21" s="82"/>
      <c r="H21" s="82"/>
      <c r="I21" s="82"/>
      <c r="J21" s="31">
        <v>79</v>
      </c>
      <c r="K21" s="25"/>
      <c r="L21" s="25"/>
      <c r="M21" s="25"/>
      <c r="N21" s="26">
        <f t="shared" si="0"/>
        <v>79</v>
      </c>
      <c r="O21" s="40"/>
      <c r="P21" s="40"/>
      <c r="Q21" s="40"/>
    </row>
    <row r="22" spans="2:17" x14ac:dyDescent="0.25">
      <c r="B22" s="33">
        <f t="shared" si="1"/>
        <v>14</v>
      </c>
      <c r="C22" s="34" t="s">
        <v>47</v>
      </c>
      <c r="D22" s="82" t="str">
        <f>'[5]UNIDAD 1'!B20</f>
        <v>MIL CASTILLO KARLA MELISSA</v>
      </c>
      <c r="E22" s="82"/>
      <c r="F22" s="82"/>
      <c r="G22" s="82"/>
      <c r="H22" s="82"/>
      <c r="I22" s="82"/>
      <c r="J22" s="31">
        <v>80</v>
      </c>
      <c r="K22" s="25"/>
      <c r="L22" s="25"/>
      <c r="M22" s="25"/>
      <c r="N22" s="26">
        <f t="shared" si="0"/>
        <v>80</v>
      </c>
      <c r="O22" s="40"/>
      <c r="P22" s="40"/>
      <c r="Q22" s="40"/>
    </row>
    <row r="23" spans="2:17" x14ac:dyDescent="0.25">
      <c r="B23" s="33">
        <f t="shared" si="1"/>
        <v>15</v>
      </c>
      <c r="C23" s="34" t="s">
        <v>159</v>
      </c>
      <c r="D23" s="82" t="str">
        <f>'[5]UNIDAD 1'!B21</f>
        <v>MIL LINARES EMMANUEL DE JESUS</v>
      </c>
      <c r="E23" s="82"/>
      <c r="F23" s="82"/>
      <c r="G23" s="82"/>
      <c r="H23" s="82"/>
      <c r="I23" s="82"/>
      <c r="J23" s="31">
        <v>93</v>
      </c>
      <c r="K23" s="25"/>
      <c r="L23" s="25"/>
      <c r="M23" s="25"/>
      <c r="N23" s="26">
        <f t="shared" si="0"/>
        <v>93</v>
      </c>
      <c r="O23" s="40"/>
      <c r="P23" s="40"/>
      <c r="Q23" s="40"/>
    </row>
    <row r="24" spans="2:17" x14ac:dyDescent="0.25">
      <c r="B24" s="33">
        <f t="shared" si="1"/>
        <v>16</v>
      </c>
      <c r="C24" s="34" t="s">
        <v>48</v>
      </c>
      <c r="D24" s="82" t="str">
        <f>'[5]UNIDAD 1'!B22</f>
        <v>MIXTEGA CAYETANO MONICA</v>
      </c>
      <c r="E24" s="82"/>
      <c r="F24" s="82"/>
      <c r="G24" s="82"/>
      <c r="H24" s="82"/>
      <c r="I24" s="82"/>
      <c r="J24" s="31">
        <v>95</v>
      </c>
      <c r="K24" s="25"/>
      <c r="L24" s="25"/>
      <c r="M24" s="25"/>
      <c r="N24" s="26">
        <f t="shared" si="0"/>
        <v>95</v>
      </c>
      <c r="O24" s="40"/>
      <c r="P24" s="40"/>
      <c r="Q24" s="40"/>
    </row>
    <row r="25" spans="2:17" x14ac:dyDescent="0.25">
      <c r="B25" s="33">
        <f t="shared" si="1"/>
        <v>17</v>
      </c>
      <c r="C25" s="34" t="s">
        <v>36</v>
      </c>
      <c r="D25" s="82" t="str">
        <f>'[5]UNIDAD 1'!B23</f>
        <v>MORALES CHAGALA MIGUEL</v>
      </c>
      <c r="E25" s="82"/>
      <c r="F25" s="82"/>
      <c r="G25" s="82"/>
      <c r="H25" s="82"/>
      <c r="I25" s="82"/>
      <c r="J25" s="35">
        <v>0</v>
      </c>
      <c r="K25" s="25"/>
      <c r="L25" s="25"/>
      <c r="M25" s="25"/>
      <c r="N25" s="26">
        <f t="shared" si="0"/>
        <v>0</v>
      </c>
      <c r="O25" s="40"/>
      <c r="P25" s="40"/>
      <c r="Q25" s="40"/>
    </row>
    <row r="26" spans="2:17" x14ac:dyDescent="0.25">
      <c r="B26" s="33">
        <f t="shared" si="1"/>
        <v>18</v>
      </c>
      <c r="C26" s="34" t="s">
        <v>27</v>
      </c>
      <c r="D26" s="82" t="str">
        <f>'[5]UNIDAD 1'!B24</f>
        <v>PAXTIAN BAXIN ANAHI</v>
      </c>
      <c r="E26" s="82"/>
      <c r="F26" s="82"/>
      <c r="G26" s="82"/>
      <c r="H26" s="82"/>
      <c r="I26" s="82"/>
      <c r="J26" s="31">
        <v>75</v>
      </c>
      <c r="K26" s="25"/>
      <c r="L26" s="25"/>
      <c r="M26" s="25"/>
      <c r="N26" s="26">
        <f t="shared" si="0"/>
        <v>75</v>
      </c>
      <c r="O26" s="40"/>
      <c r="P26" s="40"/>
      <c r="Q26" s="40"/>
    </row>
    <row r="27" spans="2:17" x14ac:dyDescent="0.25">
      <c r="B27" s="33">
        <f t="shared" si="1"/>
        <v>19</v>
      </c>
      <c r="C27" s="34" t="s">
        <v>49</v>
      </c>
      <c r="D27" s="82" t="str">
        <f>'[5]UNIDAD 1'!B25</f>
        <v>RINCON PEDROZA OMAR YAEL</v>
      </c>
      <c r="E27" s="82"/>
      <c r="F27" s="82"/>
      <c r="G27" s="82"/>
      <c r="H27" s="82"/>
      <c r="I27" s="82"/>
      <c r="J27" s="31">
        <v>97</v>
      </c>
      <c r="K27" s="25"/>
      <c r="L27" s="25"/>
      <c r="M27" s="25"/>
      <c r="N27" s="26">
        <f t="shared" si="0"/>
        <v>97</v>
      </c>
      <c r="O27" s="40"/>
      <c r="P27" s="40"/>
      <c r="Q27" s="40"/>
    </row>
    <row r="28" spans="2:17" x14ac:dyDescent="0.25">
      <c r="B28" s="33">
        <f t="shared" si="1"/>
        <v>20</v>
      </c>
      <c r="C28" s="34" t="s">
        <v>67</v>
      </c>
      <c r="D28" s="82" t="str">
        <f>'[5]UNIDAD 1'!B26</f>
        <v>RIOS CADENA MARIA JOSE</v>
      </c>
      <c r="E28" s="82"/>
      <c r="F28" s="82"/>
      <c r="G28" s="82"/>
      <c r="H28" s="82"/>
      <c r="I28" s="82"/>
      <c r="J28" s="31">
        <v>75</v>
      </c>
      <c r="K28" s="25"/>
      <c r="L28" s="25"/>
      <c r="M28" s="25"/>
      <c r="N28" s="26">
        <f t="shared" si="0"/>
        <v>75</v>
      </c>
      <c r="O28" s="40"/>
      <c r="P28" s="40"/>
      <c r="Q28" s="40"/>
    </row>
    <row r="29" spans="2:17" x14ac:dyDescent="0.25">
      <c r="B29" s="33">
        <f t="shared" si="1"/>
        <v>21</v>
      </c>
      <c r="C29" s="34" t="s">
        <v>50</v>
      </c>
      <c r="D29" s="82" t="str">
        <f>'[5]UNIDAD 1'!B27</f>
        <v>RIVEROLL SANTOS PABLO</v>
      </c>
      <c r="E29" s="82"/>
      <c r="F29" s="82"/>
      <c r="G29" s="82"/>
      <c r="H29" s="82"/>
      <c r="I29" s="82"/>
      <c r="J29" s="31">
        <v>98</v>
      </c>
      <c r="K29" s="25"/>
      <c r="L29" s="25"/>
      <c r="M29" s="25"/>
      <c r="N29" s="26">
        <f t="shared" si="0"/>
        <v>98</v>
      </c>
      <c r="O29" s="40"/>
      <c r="P29" s="40"/>
      <c r="Q29" s="40"/>
    </row>
    <row r="30" spans="2:17" x14ac:dyDescent="0.25">
      <c r="B30" s="33">
        <f t="shared" si="1"/>
        <v>22</v>
      </c>
      <c r="C30" s="34" t="s">
        <v>51</v>
      </c>
      <c r="D30" s="82" t="str">
        <f>'[5]UNIDAD 1'!B28</f>
        <v>SOSA AMOROSO ZAIR OTONIEL</v>
      </c>
      <c r="E30" s="82"/>
      <c r="F30" s="82"/>
      <c r="G30" s="82"/>
      <c r="H30" s="82"/>
      <c r="I30" s="82"/>
      <c r="J30" s="31">
        <v>77</v>
      </c>
      <c r="K30" s="25"/>
      <c r="L30" s="25"/>
      <c r="M30" s="25"/>
      <c r="N30" s="26">
        <f t="shared" si="0"/>
        <v>77</v>
      </c>
      <c r="O30" s="40"/>
      <c r="P30" s="40"/>
      <c r="Q30" s="40"/>
    </row>
    <row r="31" spans="2:17" x14ac:dyDescent="0.25">
      <c r="B31" s="33">
        <f t="shared" si="1"/>
        <v>23</v>
      </c>
      <c r="C31" s="34" t="s">
        <v>37</v>
      </c>
      <c r="D31" s="82" t="str">
        <f>'[5]UNIDAD 1'!B29</f>
        <v>SOTELO GRANDA GUMA JARETH</v>
      </c>
      <c r="E31" s="82"/>
      <c r="F31" s="82"/>
      <c r="G31" s="82"/>
      <c r="H31" s="82"/>
      <c r="I31" s="82"/>
      <c r="J31" s="31">
        <v>79</v>
      </c>
      <c r="K31" s="25"/>
      <c r="L31" s="25"/>
      <c r="M31" s="25"/>
      <c r="N31" s="26">
        <f t="shared" si="0"/>
        <v>79</v>
      </c>
      <c r="O31" s="40"/>
      <c r="P31" s="40"/>
      <c r="Q31" s="40"/>
    </row>
    <row r="32" spans="2:17" x14ac:dyDescent="0.25">
      <c r="B32" s="33">
        <f t="shared" si="1"/>
        <v>24</v>
      </c>
      <c r="C32" s="34" t="s">
        <v>52</v>
      </c>
      <c r="D32" s="82" t="str">
        <f>'[5]UNIDAD 1'!B30</f>
        <v>TON LOPEZ AMERICA YAMILET</v>
      </c>
      <c r="E32" s="82"/>
      <c r="F32" s="82"/>
      <c r="G32" s="82"/>
      <c r="H32" s="82"/>
      <c r="I32" s="82"/>
      <c r="J32" s="31">
        <v>100</v>
      </c>
      <c r="K32" s="25"/>
      <c r="L32" s="25"/>
      <c r="M32" s="25"/>
      <c r="N32" s="26">
        <f t="shared" si="0"/>
        <v>100</v>
      </c>
      <c r="O32" s="40"/>
      <c r="P32" s="40"/>
      <c r="Q32" s="40"/>
    </row>
    <row r="33" spans="2:17" x14ac:dyDescent="0.25">
      <c r="B33" s="33">
        <f>B32+1</f>
        <v>25</v>
      </c>
      <c r="C33" s="34" t="s">
        <v>53</v>
      </c>
      <c r="D33" s="82" t="str">
        <f>'[5]UNIDAD 1'!B31</f>
        <v>TOTO POLITO ROSARIO DEL CARMEN</v>
      </c>
      <c r="E33" s="82"/>
      <c r="F33" s="82"/>
      <c r="G33" s="82"/>
      <c r="H33" s="82"/>
      <c r="I33" s="82"/>
      <c r="J33" s="43">
        <v>97</v>
      </c>
      <c r="K33" s="44"/>
      <c r="L33" s="44"/>
      <c r="M33" s="44"/>
      <c r="N33" s="26">
        <f t="shared" si="0"/>
        <v>97</v>
      </c>
      <c r="O33" s="40"/>
      <c r="P33" s="40"/>
      <c r="Q33" s="40"/>
    </row>
    <row r="34" spans="2:17" x14ac:dyDescent="0.25">
      <c r="B34" s="33">
        <f>B33+1</f>
        <v>26</v>
      </c>
      <c r="C34" s="34" t="s">
        <v>23</v>
      </c>
      <c r="D34" s="82" t="str">
        <f>'[5]UNIDAD 1'!B32</f>
        <v>VERGARA FERNANDEZ IRAD JAFETH</v>
      </c>
      <c r="E34" s="82"/>
      <c r="F34" s="82"/>
      <c r="G34" s="82"/>
      <c r="H34" s="82"/>
      <c r="I34" s="82"/>
      <c r="J34" s="43">
        <v>88</v>
      </c>
      <c r="K34" s="44"/>
      <c r="L34" s="44"/>
      <c r="M34" s="44"/>
      <c r="N34" s="26">
        <f t="shared" si="0"/>
        <v>88</v>
      </c>
      <c r="O34" s="40"/>
      <c r="P34" s="40"/>
      <c r="Q34" s="40"/>
    </row>
    <row r="35" spans="2:17" x14ac:dyDescent="0.25">
      <c r="C35" s="50"/>
      <c r="D35" s="50"/>
      <c r="E35" s="28"/>
      <c r="H35" s="51" t="s">
        <v>15</v>
      </c>
      <c r="I35" s="51"/>
      <c r="J35" s="29">
        <f>COUNTIF(J9:J34,"&gt;=70")</f>
        <v>22</v>
      </c>
      <c r="K35" s="29">
        <f>COUNTIF(K9:K32,"&gt;=70")</f>
        <v>0</v>
      </c>
      <c r="L35" s="29">
        <f>COUNTIF(L9:L32,"&gt;=70")</f>
        <v>0</v>
      </c>
      <c r="M35" s="29">
        <f>COUNTIF(M9:M32,"&gt;=70")</f>
        <v>0</v>
      </c>
      <c r="N35" s="15">
        <f>COUNTIF(N9:N34,"&gt;=70")</f>
        <v>22</v>
      </c>
      <c r="O35" s="40"/>
      <c r="P35" s="40"/>
      <c r="Q35" s="40"/>
    </row>
    <row r="36" spans="2:17" x14ac:dyDescent="0.25">
      <c r="C36" s="50"/>
      <c r="D36" s="50"/>
      <c r="E36" s="32"/>
      <c r="H36" s="52" t="s">
        <v>16</v>
      </c>
      <c r="I36" s="52"/>
      <c r="J36" s="30">
        <f>COUNTIF(J9:J34,"&lt;70")</f>
        <v>4</v>
      </c>
      <c r="K36" s="30">
        <f>COUNTIF(K9:K32,"&lt;70")</f>
        <v>0</v>
      </c>
      <c r="L36" s="30">
        <f>COUNTIF(L9:L32,"&lt;70")</f>
        <v>0</v>
      </c>
      <c r="M36" s="30">
        <f>COUNTIF(M9:M32,"&lt;70")</f>
        <v>0</v>
      </c>
      <c r="N36" s="30">
        <f>COUNTIF(N9:N32,"&lt;70")</f>
        <v>4</v>
      </c>
    </row>
    <row r="37" spans="2:17" x14ac:dyDescent="0.25">
      <c r="B37" s="33"/>
      <c r="C37" s="50"/>
      <c r="D37" s="50"/>
      <c r="E37" s="50"/>
      <c r="H37" s="52" t="s">
        <v>17</v>
      </c>
      <c r="I37" s="52"/>
      <c r="J37" s="30">
        <f>COUNT(J9:J34)</f>
        <v>26</v>
      </c>
      <c r="K37" s="30">
        <f>COUNT(K9:K32)</f>
        <v>0</v>
      </c>
      <c r="L37" s="30">
        <f>COUNT(L9:L32)</f>
        <v>0</v>
      </c>
      <c r="M37" s="30">
        <f>COUNT(M9:M32)</f>
        <v>0</v>
      </c>
      <c r="N37" s="30">
        <f>COUNT(N9:N34)</f>
        <v>26</v>
      </c>
    </row>
    <row r="38" spans="2:17" x14ac:dyDescent="0.25">
      <c r="B38" s="33"/>
      <c r="C38" s="50"/>
      <c r="D38" s="50"/>
      <c r="E38" s="28"/>
      <c r="H38" s="53" t="s">
        <v>12</v>
      </c>
      <c r="I38" s="53"/>
      <c r="J38" s="13">
        <f>J35/J37</f>
        <v>0.84615384615384615</v>
      </c>
      <c r="K38" s="14" t="e">
        <f t="shared" ref="K38:N38" si="2">K35/K37</f>
        <v>#DIV/0!</v>
      </c>
      <c r="L38" s="14" t="e">
        <f t="shared" si="2"/>
        <v>#DIV/0!</v>
      </c>
      <c r="M38" s="14" t="e">
        <f t="shared" si="2"/>
        <v>#DIV/0!</v>
      </c>
      <c r="N38" s="14">
        <f t="shared" si="2"/>
        <v>0.84615384615384615</v>
      </c>
    </row>
    <row r="39" spans="2:17" x14ac:dyDescent="0.25">
      <c r="B39" s="33"/>
      <c r="C39" s="50"/>
      <c r="D39" s="50"/>
      <c r="E39" s="28"/>
      <c r="H39" s="53" t="s">
        <v>13</v>
      </c>
      <c r="I39" s="53"/>
      <c r="J39" s="13">
        <f>J36/J37</f>
        <v>0.15384615384615385</v>
      </c>
      <c r="K39" s="13" t="e">
        <f t="shared" ref="K39:N39" si="3">K36/K37</f>
        <v>#DIV/0!</v>
      </c>
      <c r="L39" s="14" t="e">
        <f t="shared" si="3"/>
        <v>#DIV/0!</v>
      </c>
      <c r="M39" s="14" t="e">
        <f t="shared" si="3"/>
        <v>#DIV/0!</v>
      </c>
      <c r="N39" s="14">
        <f t="shared" si="3"/>
        <v>0.15384615384615385</v>
      </c>
    </row>
    <row r="40" spans="2:17" x14ac:dyDescent="0.25">
      <c r="B40" s="33"/>
      <c r="C40" s="28"/>
      <c r="D40" s="28"/>
      <c r="E40" s="28"/>
      <c r="H40" s="22"/>
      <c r="I40" s="22"/>
      <c r="J40" s="23"/>
      <c r="K40" s="23"/>
      <c r="L40" s="24"/>
      <c r="M40" s="24"/>
      <c r="N40" s="24"/>
    </row>
    <row r="41" spans="2:17" x14ac:dyDescent="0.25">
      <c r="B41" s="33"/>
      <c r="C41" s="50"/>
      <c r="D41" s="50"/>
      <c r="E41" s="32"/>
      <c r="H41" s="17" t="s">
        <v>38</v>
      </c>
      <c r="I41" s="17"/>
      <c r="J41" s="17">
        <f>AVERAGE(J9:J34)</f>
        <v>73.115384615384613</v>
      </c>
      <c r="K41" s="17" t="e">
        <f t="shared" ref="K41:N41" si="4">AVERAGE(K9:K34)</f>
        <v>#DIV/0!</v>
      </c>
      <c r="L41" s="17" t="e">
        <f t="shared" si="4"/>
        <v>#DIV/0!</v>
      </c>
      <c r="M41" s="17" t="e">
        <f t="shared" si="4"/>
        <v>#DIV/0!</v>
      </c>
      <c r="N41" s="17">
        <f t="shared" si="4"/>
        <v>73.115384615384613</v>
      </c>
    </row>
    <row r="42" spans="2:17" x14ac:dyDescent="0.25">
      <c r="B42" s="33"/>
      <c r="C42" s="28"/>
      <c r="D42" s="28"/>
      <c r="E42" s="32"/>
    </row>
    <row r="43" spans="2:17" x14ac:dyDescent="0.25">
      <c r="B43" s="33"/>
      <c r="J43" s="20" t="s">
        <v>20</v>
      </c>
      <c r="K43" s="20"/>
      <c r="L43" s="20"/>
      <c r="M43" s="20"/>
      <c r="N43" s="21"/>
    </row>
    <row r="44" spans="2:17" x14ac:dyDescent="0.25">
      <c r="B44" s="33">
        <f t="shared" si="1"/>
        <v>1</v>
      </c>
      <c r="J44" s="49" t="s">
        <v>14</v>
      </c>
      <c r="K44" s="49"/>
      <c r="L44" s="49"/>
      <c r="M44" s="49"/>
    </row>
    <row r="45" spans="2:17" x14ac:dyDescent="0.25">
      <c r="B45" s="33">
        <f t="shared" si="1"/>
        <v>2</v>
      </c>
    </row>
    <row r="46" spans="2:17" x14ac:dyDescent="0.25">
      <c r="B46" s="33">
        <f t="shared" si="1"/>
        <v>3</v>
      </c>
    </row>
    <row r="47" spans="2:17" x14ac:dyDescent="0.25">
      <c r="B47" s="33">
        <f t="shared" si="1"/>
        <v>4</v>
      </c>
    </row>
    <row r="48" spans="2:17" x14ac:dyDescent="0.25">
      <c r="B48" s="33">
        <f t="shared" si="1"/>
        <v>5</v>
      </c>
    </row>
    <row r="49" spans="2:2" x14ac:dyDescent="0.25">
      <c r="B49" s="33">
        <f t="shared" si="1"/>
        <v>6</v>
      </c>
    </row>
    <row r="50" spans="2:2" x14ac:dyDescent="0.25">
      <c r="B50" s="33">
        <f t="shared" si="1"/>
        <v>7</v>
      </c>
    </row>
    <row r="51" spans="2:2" x14ac:dyDescent="0.25">
      <c r="B51" s="33">
        <f t="shared" si="1"/>
        <v>8</v>
      </c>
    </row>
    <row r="52" spans="2:2" x14ac:dyDescent="0.25">
      <c r="B52" s="33">
        <f t="shared" si="1"/>
        <v>9</v>
      </c>
    </row>
    <row r="53" spans="2:2" x14ac:dyDescent="0.25">
      <c r="B53" s="33">
        <f t="shared" si="1"/>
        <v>10</v>
      </c>
    </row>
    <row r="54" spans="2:2" x14ac:dyDescent="0.25">
      <c r="B54" s="33">
        <f t="shared" si="1"/>
        <v>11</v>
      </c>
    </row>
    <row r="55" spans="2:2" x14ac:dyDescent="0.25">
      <c r="B55" s="33">
        <f t="shared" si="1"/>
        <v>12</v>
      </c>
    </row>
  </sheetData>
  <mergeCells count="46">
    <mergeCell ref="D6:G6"/>
    <mergeCell ref="I6:J6"/>
    <mergeCell ref="B2:M2"/>
    <mergeCell ref="C3:M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ESTRA301 A</vt:lpstr>
      <vt:lpstr>ESTRA301 B</vt:lpstr>
      <vt:lpstr>ESTRA301 C</vt:lpstr>
      <vt:lpstr>ADMON DE PROY501 A</vt:lpstr>
      <vt:lpstr>ADMON DE PROY501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ITSSAT</cp:lastModifiedBy>
  <cp:lastPrinted>2023-03-21T15:13:53Z</cp:lastPrinted>
  <dcterms:created xsi:type="dcterms:W3CDTF">2023-03-14T19:16:59Z</dcterms:created>
  <dcterms:modified xsi:type="dcterms:W3CDTF">2023-09-29T21:12:54Z</dcterms:modified>
</cp:coreProperties>
</file>