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PARCIALES\"/>
    </mc:Choice>
  </mc:AlternateContent>
  <bookViews>
    <workbookView xWindow="0" yWindow="0" windowWidth="20490" windowHeight="71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3" l="1"/>
  <c r="I18" i="22" l="1"/>
  <c r="I17" i="22"/>
  <c r="I16" i="22"/>
  <c r="I15" i="22"/>
  <c r="D18" i="22"/>
  <c r="D15" i="23" l="1"/>
  <c r="D16" i="23"/>
  <c r="D17" i="23"/>
  <c r="L15" i="22"/>
  <c r="D17" i="22"/>
  <c r="D16" i="22"/>
  <c r="D15" i="22"/>
  <c r="N28" i="25"/>
  <c r="M28" i="25"/>
  <c r="K28" i="25"/>
  <c r="G28" i="25"/>
  <c r="F28" i="25"/>
  <c r="E17" i="25"/>
  <c r="I17" i="25" s="1"/>
  <c r="J17" i="25" s="1"/>
  <c r="D17" i="25"/>
  <c r="E16" i="25"/>
  <c r="J16" i="25" s="1"/>
  <c r="D16" i="25"/>
  <c r="E15" i="25"/>
  <c r="J15" i="25" s="1"/>
  <c r="D15" i="25"/>
  <c r="E14" i="25"/>
  <c r="J14" i="25" s="1"/>
  <c r="D14" i="25"/>
  <c r="B10" i="25"/>
  <c r="B37" i="25" s="1"/>
  <c r="L8" i="25"/>
  <c r="H8" i="25"/>
  <c r="E8" i="25"/>
  <c r="N28" i="24"/>
  <c r="M28" i="24"/>
  <c r="F2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F28" i="23"/>
  <c r="D14" i="23"/>
  <c r="B10" i="23"/>
  <c r="B37" i="23" s="1"/>
  <c r="L8" i="23"/>
  <c r="H8" i="23"/>
  <c r="E8" i="23"/>
  <c r="D14" i="22"/>
  <c r="B10" i="22"/>
  <c r="B35" i="22" s="1"/>
  <c r="L8" i="22"/>
  <c r="H8" i="22"/>
  <c r="E8" i="22"/>
  <c r="N26" i="22"/>
  <c r="M26" i="22"/>
  <c r="F26" i="22"/>
  <c r="B37" i="10"/>
  <c r="N28" i="10"/>
  <c r="M28" i="10"/>
  <c r="K28" i="10"/>
  <c r="G28" i="10"/>
  <c r="F28" i="10"/>
  <c r="E28" i="10"/>
  <c r="L14" i="10"/>
  <c r="I14" i="22" l="1"/>
  <c r="I28" i="10"/>
  <c r="L14" i="25"/>
  <c r="L15" i="25"/>
  <c r="L16" i="25"/>
  <c r="L17" i="25"/>
  <c r="H16" i="25"/>
  <c r="E28" i="25"/>
  <c r="L14" i="24"/>
  <c r="L15" i="24"/>
  <c r="L16" i="24"/>
  <c r="L17" i="24"/>
  <c r="E28" i="24"/>
  <c r="L14" i="23"/>
  <c r="E28" i="23"/>
  <c r="I28" i="23" s="1"/>
  <c r="L14" i="22"/>
  <c r="E26" i="22"/>
  <c r="I28" i="25" l="1"/>
  <c r="J28" i="25" s="1"/>
  <c r="L28" i="25"/>
  <c r="H28" i="25"/>
  <c r="I28" i="24"/>
  <c r="L28" i="24"/>
  <c r="L28" i="23"/>
  <c r="I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<sst xmlns="http://schemas.openxmlformats.org/spreadsheetml/2006/main" count="225" uniqueCount="48">
  <si>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</si>
  <si>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</si>
  <si>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</si>
  <si>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</si>
  <si>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</si>
  <si>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</si>
  <si>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</si>
  <si>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</si>
  <si>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</si>
  <si>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</si>
  <si>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</si>
  <si>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</si>
  <si>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</si>
  <si>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</si>
  <si>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</si>
  <si>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</si>
  <si>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</si>
  <si>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</si>
  <si>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</si>
  <si>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</si>
  <si>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</si>
  <si>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</si>
  <si>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</si>
  <si>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</si>
  <si>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</si>
  <si>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</si>
  <si>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</si>
  <si>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</si>
  <si>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</si>
  <si>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</si>
  <si>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</si>
  <si>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</si>
  <si>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PROFESOR:</t>
  </si>
  <si>
    <t>ME. MARTA GABRIELA LIMON OROZCO</t>
  </si>
  <si>
    <t>IIND</t>
  </si>
  <si>
    <t>II</t>
  </si>
  <si>
    <t>III</t>
  </si>
  <si>
    <t>IV</t>
  </si>
  <si>
    <t>T</t>
  </si>
  <si>
    <t>SEP23-ENE24</t>
  </si>
  <si>
    <t>ESTUDIO DEL TRABAJO I</t>
  </si>
  <si>
    <t>ADMINISTRACION DE PROYECTOS</t>
  </si>
  <si>
    <t>501 A</t>
  </si>
  <si>
    <t>501 B</t>
  </si>
  <si>
    <t>301 A</t>
  </si>
  <si>
    <t>301 B</t>
  </si>
  <si>
    <t>301 C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</si>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</sst>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252172</xdr:colOff>
      <xdr:row>33</xdr:row>
      <xdr:rowOff>707197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E7D4427-43C2-901F-532E-4AD62BF8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9412" y="7380941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3</xdr:col>
      <xdr:colOff>196143</xdr:colOff>
      <xdr:row>31</xdr:row>
      <xdr:rowOff>707197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6F8566D0-E64E-518C-1A07-B3BA3EAF0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9412" y="7141882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239059</xdr:colOff>
      <xdr:row>32</xdr:row>
      <xdr:rowOff>156882</xdr:rowOff>
    </xdr:from>
    <xdr:to>
      <xdr:col>3</xdr:col>
      <xdr:colOff>379172</xdr:colOff>
      <xdr:row>33</xdr:row>
      <xdr:rowOff>699725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4C930B9-9DBC-5303-14B3-6B6B9740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8471" y="7500470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59765</xdr:colOff>
      <xdr:row>33</xdr:row>
      <xdr:rowOff>29882</xdr:rowOff>
    </xdr:from>
    <xdr:to>
      <xdr:col>3</xdr:col>
      <xdr:colOff>640643</xdr:colOff>
      <xdr:row>33</xdr:row>
      <xdr:rowOff>737079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B29B18B7-6D56-9BC8-DDA7-72BD87A0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7883" y="7537823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213591</xdr:colOff>
      <xdr:row>33</xdr:row>
      <xdr:rowOff>28864</xdr:rowOff>
    </xdr:from>
    <xdr:to>
      <xdr:col>3</xdr:col>
      <xdr:colOff>796166</xdr:colOff>
      <xdr:row>33</xdr:row>
      <xdr:rowOff>736061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F58871D-1A0F-47D0-B83C-A5D45ED7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2727" y="7643091"/>
          <a:ext cx="969348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2</v>
      </c>
      <c r="I8" s="37" t="s">
        <v>7</v>
      </c>
      <c r="J8" s="37"/>
      <c r="K8" s="37"/>
      <c r="L8" s="31" t="s">
        <v>39</v>
      </c>
      <c r="M8" s="31"/>
      <c r="N8" s="31"/>
    </row>
    <row r="10" spans="1:14" x14ac:dyDescent="0.2">
      <c r="A10" s="4" t="s">
        <v>32</v>
      </c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8" t="s">
        <v>40</v>
      </c>
      <c r="B14" s="9" t="s">
        <v>21</v>
      </c>
      <c r="C14" s="9" t="s">
        <v>44</v>
      </c>
      <c r="D14" s="9" t="s">
        <v>34</v>
      </c>
      <c r="E14" s="9">
        <v>34</v>
      </c>
      <c r="F14" s="9">
        <v>26</v>
      </c>
      <c r="G14" s="9"/>
      <c r="H14" s="10"/>
      <c r="I14" s="9">
        <v>8</v>
      </c>
      <c r="J14" s="10"/>
      <c r="K14" s="9">
        <v>0</v>
      </c>
      <c r="L14" s="10">
        <f t="shared" ref="L14" si="0">K14/E14</f>
        <v>0</v>
      </c>
      <c r="M14" s="9">
        <v>66</v>
      </c>
      <c r="N14" s="15">
        <v>0.76</v>
      </c>
    </row>
    <row r="15" spans="1:14" s="11" customFormat="1" ht="25.5" x14ac:dyDescent="0.2">
      <c r="A15" s="8" t="s">
        <v>40</v>
      </c>
      <c r="B15" s="9" t="s">
        <v>21</v>
      </c>
      <c r="C15" s="9" t="s">
        <v>45</v>
      </c>
      <c r="D15" s="9" t="s">
        <v>34</v>
      </c>
      <c r="E15" s="9">
        <v>16</v>
      </c>
      <c r="F15" s="9">
        <v>12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65</v>
      </c>
      <c r="N15" s="15">
        <v>0.75</v>
      </c>
    </row>
    <row r="16" spans="1:14" s="11" customFormat="1" ht="17.100000000000001" customHeight="1" x14ac:dyDescent="0.2">
      <c r="A16" s="8" t="s">
        <v>40</v>
      </c>
      <c r="B16" s="9" t="s">
        <v>21</v>
      </c>
      <c r="C16" s="9" t="s">
        <v>46</v>
      </c>
      <c r="D16" s="9" t="s">
        <v>34</v>
      </c>
      <c r="E16" s="9">
        <v>23</v>
      </c>
      <c r="F16" s="9">
        <v>14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51</v>
      </c>
      <c r="N16" s="15">
        <v>0.61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34</v>
      </c>
      <c r="E17" s="9">
        <v>27</v>
      </c>
      <c r="F17" s="9">
        <v>17</v>
      </c>
      <c r="G17" s="9"/>
      <c r="H17" s="10"/>
      <c r="I17" s="9">
        <v>10</v>
      </c>
      <c r="J17" s="10"/>
      <c r="K17" s="9">
        <v>0</v>
      </c>
      <c r="L17" s="10">
        <v>0</v>
      </c>
      <c r="M17" s="9">
        <v>48</v>
      </c>
      <c r="N17" s="15">
        <v>0.63</v>
      </c>
    </row>
    <row r="18" spans="1:14" s="11" customFormat="1" ht="25.5" x14ac:dyDescent="0.2">
      <c r="A18" s="8" t="s">
        <v>41</v>
      </c>
      <c r="B18" s="9" t="s">
        <v>21</v>
      </c>
      <c r="C18" s="9" t="s">
        <v>43</v>
      </c>
      <c r="D18" s="9" t="s">
        <v>34</v>
      </c>
      <c r="E18" s="9">
        <v>26</v>
      </c>
      <c r="F18" s="9">
        <v>22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73</v>
      </c>
      <c r="N18" s="15">
        <v>0.85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91</v>
      </c>
      <c r="G28" s="17">
        <f>SUM(G14:G27)</f>
        <v>0</v>
      </c>
      <c r="H28" s="18"/>
      <c r="I28" s="17">
        <f t="shared" ref="I28" si="1">(E28-SUM(F28:G28))-K28</f>
        <v>35</v>
      </c>
      <c r="J28" s="18"/>
      <c r="K28" s="17">
        <f>SUM(K14:K27)</f>
        <v>0</v>
      </c>
      <c r="L28" s="18">
        <v>0</v>
      </c>
      <c r="M28" s="17">
        <f>AVERAGE(M14:M27)</f>
        <v>60.6</v>
      </c>
      <c r="N28" s="19">
        <f>AVERAGE(N14:N27)</f>
        <v>0.72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ME. MARTA GABRIELA LIMON OROZCO</v>
      </c>
      <c r="C37" s="24"/>
      <c r="D37" s="24"/>
      <c r="E37" s="13"/>
      <c r="F37" s="13"/>
      <c r="G37" s="25" t="s">
        <v>47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22" zoomScale="85" zoomScaleNormal="85" zoomScaleSheetLayoutView="100" workbookViewId="0">
      <selection activeCell="G35" sqref="G35:J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SEP23-ENE24</v>
      </c>
      <c r="M8" s="31"/>
      <c r="N8" s="31"/>
    </row>
    <row r="10" spans="1:14" x14ac:dyDescent="0.2">
      <c r="A10" s="4" t="s">
        <v>8</v>
      </c>
      <c r="B10" s="31" t="str">
        <f>'1'!B10</f>
        <v>ME. MARTA GABRIELA LIMON OROZCO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40</v>
      </c>
      <c r="B14" s="9" t="s">
        <v>35</v>
      </c>
      <c r="C14" s="9" t="s">
        <v>44</v>
      </c>
      <c r="D14" s="9" t="str">
        <f>'1'!D14</f>
        <v>IIND</v>
      </c>
      <c r="E14" s="9">
        <v>34</v>
      </c>
      <c r="F14" s="9">
        <v>22</v>
      </c>
      <c r="G14" s="9"/>
      <c r="H14" s="10"/>
      <c r="I14" s="9">
        <f t="shared" ref="I14:I26" si="0">(E14-SUM(F14:G14))-K14</f>
        <v>12</v>
      </c>
      <c r="J14" s="10"/>
      <c r="K14" s="9">
        <v>0</v>
      </c>
      <c r="L14" s="10">
        <f t="shared" ref="L14:L26" si="1">K14/E14</f>
        <v>0</v>
      </c>
      <c r="M14" s="9">
        <v>66</v>
      </c>
      <c r="N14" s="15">
        <v>0.65</v>
      </c>
    </row>
    <row r="15" spans="1:14" s="11" customFormat="1" x14ac:dyDescent="0.2">
      <c r="A15" s="8" t="s">
        <v>40</v>
      </c>
      <c r="B15" s="9" t="s">
        <v>35</v>
      </c>
      <c r="C15" s="9" t="s">
        <v>45</v>
      </c>
      <c r="D15" s="9" t="str">
        <f>'1'!D15</f>
        <v>IIND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74</v>
      </c>
      <c r="N15" s="15">
        <v>0.75</v>
      </c>
    </row>
    <row r="16" spans="1:14" s="11" customFormat="1" x14ac:dyDescent="0.2">
      <c r="A16" s="8" t="s">
        <v>40</v>
      </c>
      <c r="B16" s="9" t="s">
        <v>35</v>
      </c>
      <c r="C16" s="9" t="s">
        <v>46</v>
      </c>
      <c r="D16" s="9" t="str">
        <f>'1'!D16</f>
        <v>IIND</v>
      </c>
      <c r="E16" s="9">
        <v>23</v>
      </c>
      <c r="F16" s="9">
        <v>14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47</v>
      </c>
      <c r="N16" s="15">
        <v>0.61</v>
      </c>
    </row>
    <row r="17" spans="1:14" s="11" customFormat="1" x14ac:dyDescent="0.2">
      <c r="A17" s="8" t="s">
        <v>41</v>
      </c>
      <c r="B17" s="9" t="s">
        <v>35</v>
      </c>
      <c r="C17" s="9" t="s">
        <v>42</v>
      </c>
      <c r="D17" s="9" t="str">
        <f>'1'!D17</f>
        <v>IIND</v>
      </c>
      <c r="E17" s="9">
        <v>27</v>
      </c>
      <c r="F17" s="9">
        <v>18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0.67</v>
      </c>
    </row>
    <row r="18" spans="1:14" s="11" customFormat="1" x14ac:dyDescent="0.2">
      <c r="A18" s="8" t="s">
        <v>41</v>
      </c>
      <c r="B18" s="9" t="s">
        <v>35</v>
      </c>
      <c r="C18" s="9" t="s">
        <v>43</v>
      </c>
      <c r="D18" s="9" t="str">
        <f>'1'!D18</f>
        <v>IIND</v>
      </c>
      <c r="E18" s="9">
        <v>26</v>
      </c>
      <c r="F18" s="9">
        <v>16</v>
      </c>
      <c r="G18" s="9"/>
      <c r="H18" s="10"/>
      <c r="I18" s="9">
        <f t="shared" si="0"/>
        <v>10</v>
      </c>
      <c r="J18" s="10"/>
      <c r="K18" s="9">
        <v>0</v>
      </c>
      <c r="L18" s="10">
        <v>0</v>
      </c>
      <c r="M18" s="9">
        <v>50</v>
      </c>
      <c r="N18" s="15">
        <v>0.62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126</v>
      </c>
      <c r="F26" s="17">
        <f>SUM(F14:F25)</f>
        <v>83</v>
      </c>
      <c r="G26" s="17"/>
      <c r="H26" s="18"/>
      <c r="I26" s="17">
        <f t="shared" si="0"/>
        <v>43</v>
      </c>
      <c r="J26" s="18"/>
      <c r="K26" s="17">
        <v>0</v>
      </c>
      <c r="L26" s="18">
        <f t="shared" si="1"/>
        <v>0</v>
      </c>
      <c r="M26" s="17">
        <f>AVERAGE(M14:M25)</f>
        <v>58.8</v>
      </c>
      <c r="N26" s="19">
        <f>AVERAGE(N14:N25)</f>
        <v>0.65999999999999992</v>
      </c>
    </row>
    <row r="28" spans="1:14" ht="120" customHeight="1" x14ac:dyDescent="0.2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">
      <c r="A30" s="12"/>
    </row>
    <row r="31" spans="1:14" x14ac:dyDescent="0.2">
      <c r="B31" s="28" t="s">
        <v>27</v>
      </c>
      <c r="C31" s="28"/>
      <c r="D31" s="28"/>
      <c r="G31" s="29" t="s">
        <v>28</v>
      </c>
      <c r="H31" s="29"/>
      <c r="I31" s="29"/>
      <c r="J31" s="29"/>
    </row>
    <row r="32" spans="1:14" ht="62.25" customHeight="1" x14ac:dyDescent="0.2">
      <c r="B32" s="30"/>
      <c r="C32" s="30"/>
      <c r="D32" s="30"/>
      <c r="G32" s="31"/>
      <c r="H32" s="31"/>
      <c r="I32" s="31"/>
      <c r="J32" s="31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ME. MARTA GABRIELA LIMON OROZCO</v>
      </c>
      <c r="C35" s="24"/>
      <c r="D35" s="24"/>
      <c r="E35" s="13"/>
      <c r="F35" s="13"/>
      <c r="G35" s="25" t="s">
        <v>47</v>
      </c>
      <c r="H35" s="25"/>
      <c r="I35" s="25"/>
      <c r="J35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N37" sqref="N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SEP23-ENE24</v>
      </c>
      <c r="M8" s="31"/>
      <c r="N8" s="31"/>
    </row>
    <row r="10" spans="1:14" x14ac:dyDescent="0.2">
      <c r="A10" s="4" t="s">
        <v>8</v>
      </c>
      <c r="B10" s="31" t="str">
        <f>'1'!B10</f>
        <v>ME. MARTA GABRIELA LIMON OROZCO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40</v>
      </c>
      <c r="B14" s="9" t="s">
        <v>36</v>
      </c>
      <c r="C14" s="9" t="s">
        <v>44</v>
      </c>
      <c r="D14" s="9" t="str">
        <f>'1'!D14</f>
        <v>IIND</v>
      </c>
      <c r="E14" s="9">
        <v>34</v>
      </c>
      <c r="F14" s="9">
        <v>24</v>
      </c>
      <c r="G14" s="9"/>
      <c r="H14" s="10"/>
      <c r="I14" s="9">
        <v>10</v>
      </c>
      <c r="J14" s="10"/>
      <c r="K14" s="9">
        <v>0</v>
      </c>
      <c r="L14" s="10">
        <f t="shared" ref="L14:L28" si="0">K14/E14</f>
        <v>0</v>
      </c>
      <c r="M14" s="9">
        <v>69</v>
      </c>
      <c r="N14" s="15">
        <v>0.71</v>
      </c>
    </row>
    <row r="15" spans="1:14" s="11" customFormat="1" x14ac:dyDescent="0.2">
      <c r="A15" s="8" t="s">
        <v>40</v>
      </c>
      <c r="B15" s="9" t="s">
        <v>36</v>
      </c>
      <c r="C15" s="9" t="s">
        <v>45</v>
      </c>
      <c r="D15" s="9" t="str">
        <f>'1'!D15</f>
        <v>IIND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75</v>
      </c>
      <c r="N15" s="15">
        <v>0.69</v>
      </c>
    </row>
    <row r="16" spans="1:14" s="11" customFormat="1" x14ac:dyDescent="0.2">
      <c r="A16" s="8" t="s">
        <v>40</v>
      </c>
      <c r="B16" s="9" t="s">
        <v>36</v>
      </c>
      <c r="C16" s="9" t="s">
        <v>46</v>
      </c>
      <c r="D16" s="9" t="str">
        <f>'1'!D16</f>
        <v>IIND</v>
      </c>
      <c r="E16" s="9">
        <v>23</v>
      </c>
      <c r="F16" s="9">
        <v>14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50</v>
      </c>
      <c r="N16" s="15">
        <v>0.61</v>
      </c>
    </row>
    <row r="17" spans="1:14" s="11" customFormat="1" x14ac:dyDescent="0.2">
      <c r="A17" s="8" t="s">
        <v>41</v>
      </c>
      <c r="B17" s="9" t="s">
        <v>36</v>
      </c>
      <c r="C17" s="9" t="s">
        <v>42</v>
      </c>
      <c r="D17" s="9" t="str">
        <f>'1'!D17</f>
        <v>IIND</v>
      </c>
      <c r="E17" s="9">
        <v>27</v>
      </c>
      <c r="F17" s="9">
        <v>17</v>
      </c>
      <c r="G17" s="9"/>
      <c r="H17" s="10"/>
      <c r="I17" s="9">
        <v>10</v>
      </c>
      <c r="J17" s="10"/>
      <c r="K17" s="9">
        <v>0</v>
      </c>
      <c r="L17" s="10">
        <v>0</v>
      </c>
      <c r="M17" s="9">
        <v>46</v>
      </c>
      <c r="N17" s="15">
        <v>0.63</v>
      </c>
    </row>
    <row r="18" spans="1:14" s="11" customFormat="1" x14ac:dyDescent="0.2">
      <c r="A18" s="8" t="s">
        <v>41</v>
      </c>
      <c r="B18" s="9" t="s">
        <v>36</v>
      </c>
      <c r="C18" s="9" t="s">
        <v>43</v>
      </c>
      <c r="D18" s="9" t="str">
        <f>'1'!D18</f>
        <v>IIND</v>
      </c>
      <c r="E18" s="9">
        <v>26</v>
      </c>
      <c r="F18" s="9">
        <v>17</v>
      </c>
      <c r="G18" s="9"/>
      <c r="H18" s="10"/>
      <c r="I18" s="9">
        <v>9</v>
      </c>
      <c r="J18" s="10"/>
      <c r="K18" s="9">
        <v>0</v>
      </c>
      <c r="L18" s="10">
        <v>0</v>
      </c>
      <c r="M18" s="9">
        <v>53</v>
      </c>
      <c r="N18" s="15">
        <v>0.65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86</v>
      </c>
      <c r="G28" s="17"/>
      <c r="H28" s="18"/>
      <c r="I28" s="17">
        <f t="shared" ref="I28" si="1">(E28-SUM(F28:G28))-K28</f>
        <v>40</v>
      </c>
      <c r="J28" s="18"/>
      <c r="K28" s="17">
        <v>0</v>
      </c>
      <c r="L28" s="18">
        <f t="shared" si="0"/>
        <v>0</v>
      </c>
      <c r="M28" s="17">
        <f>AVERAGE(M14:M27)</f>
        <v>58.6</v>
      </c>
      <c r="N28" s="19">
        <f>AVERAGE(N14:N27)</f>
        <v>0.65799999999999992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ME. MARTA GABRIELA LIMON OROZCO</v>
      </c>
      <c r="C37" s="24"/>
      <c r="D37" s="24"/>
      <c r="E37" s="13"/>
      <c r="F37" s="13"/>
      <c r="G37" s="25" t="s">
        <v>47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SEP23-ENE24</v>
      </c>
      <c r="M8" s="31"/>
      <c r="N8" s="31"/>
    </row>
    <row r="10" spans="1:14" x14ac:dyDescent="0.2">
      <c r="A10" s="4" t="s">
        <v>8</v>
      </c>
      <c r="B10" s="31" t="str">
        <f>'1'!B10</f>
        <v>ME. MARTA GABRIELA LIMON OROZCO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ESTUDIO DEL TRABAJO I</v>
      </c>
      <c r="B14" s="9" t="s">
        <v>37</v>
      </c>
      <c r="C14" s="9" t="str">
        <f>'1'!C14</f>
        <v>301 A</v>
      </c>
      <c r="D14" s="9" t="str">
        <f>'1'!D14</f>
        <v>IIND</v>
      </c>
      <c r="E14" s="9">
        <f>'1'!E14</f>
        <v>34</v>
      </c>
      <c r="F14" s="9">
        <v>14</v>
      </c>
      <c r="G14" s="9"/>
      <c r="H14" s="10"/>
      <c r="I14" s="9">
        <v>6</v>
      </c>
      <c r="J14" s="10"/>
      <c r="K14" s="9">
        <v>0</v>
      </c>
      <c r="L14" s="10">
        <f t="shared" ref="L14:L28" si="0">K14/E14</f>
        <v>0</v>
      </c>
      <c r="M14" s="9">
        <v>59</v>
      </c>
      <c r="N14" s="15">
        <v>0.7</v>
      </c>
    </row>
    <row r="15" spans="1:14" s="11" customFormat="1" ht="25.5" x14ac:dyDescent="0.2">
      <c r="A15" s="9" t="str">
        <f>'1'!A15</f>
        <v>ESTUDIO DEL TRABAJO I</v>
      </c>
      <c r="B15" s="9" t="s">
        <v>37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68</v>
      </c>
      <c r="N15" s="15">
        <v>0.79</v>
      </c>
    </row>
    <row r="16" spans="1:14" s="11" customFormat="1" ht="25.5" x14ac:dyDescent="0.2">
      <c r="A16" s="9" t="str">
        <f>'1'!A16</f>
        <v>ESTUDIO DEL TRABAJO I</v>
      </c>
      <c r="B16" s="22" t="s">
        <v>37</v>
      </c>
      <c r="C16" s="9" t="str">
        <f>'1'!C16</f>
        <v>301 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v>5</v>
      </c>
      <c r="J16" s="10"/>
      <c r="K16" s="9">
        <v>0</v>
      </c>
      <c r="L16" s="10">
        <f t="shared" si="0"/>
        <v>0</v>
      </c>
      <c r="M16" s="9">
        <v>67</v>
      </c>
      <c r="N16" s="15">
        <v>0.75</v>
      </c>
    </row>
    <row r="17" spans="1:14" s="11" customFormat="1" ht="25.5" x14ac:dyDescent="0.2">
      <c r="A17" s="9" t="str">
        <f>'1'!A17</f>
        <v>ADMINISTRACION DE PROYECTOS</v>
      </c>
      <c r="B17" s="9" t="s">
        <v>37</v>
      </c>
      <c r="C17" s="9" t="str">
        <f>'1'!C17</f>
        <v>501 A</v>
      </c>
      <c r="D17" s="9" t="str">
        <f>'1'!D17</f>
        <v>IIND</v>
      </c>
      <c r="E17" s="9">
        <f>'1'!E17</f>
        <v>27</v>
      </c>
      <c r="F17" s="9">
        <v>16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61</v>
      </c>
      <c r="N17" s="15">
        <v>0.84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56</v>
      </c>
      <c r="G28" s="17"/>
      <c r="H28" s="18"/>
      <c r="I28" s="17">
        <f t="shared" ref="I28" si="1">(E28-SUM(F28:G28))-K28</f>
        <v>44</v>
      </c>
      <c r="J28" s="18"/>
      <c r="K28" s="17">
        <v>0</v>
      </c>
      <c r="L28" s="18">
        <f t="shared" si="0"/>
        <v>0</v>
      </c>
      <c r="M28" s="17">
        <f>AVERAGE(M14:M27)</f>
        <v>63.75</v>
      </c>
      <c r="N28" s="19">
        <f>AVERAGE(N14:N27)</f>
        <v>0.77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ME. MARTA GABRIELA LIMON OROZCO</v>
      </c>
      <c r="C37" s="24"/>
      <c r="D37" s="24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31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8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8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SEP23-ENE24</v>
      </c>
      <c r="M8" s="31"/>
      <c r="N8" s="31"/>
    </row>
    <row r="10" spans="1:18" x14ac:dyDescent="0.2">
      <c r="A10" s="4" t="s">
        <v>8</v>
      </c>
      <c r="B10" s="31" t="str">
        <f>'1'!B10</f>
        <v>ME. MARTA GABRIELA LIMON OROZCO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8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8" s="11" customFormat="1" ht="20.100000000000001" customHeight="1" x14ac:dyDescent="0.2">
      <c r="A14" s="9"/>
      <c r="B14" s="9" t="s">
        <v>38</v>
      </c>
      <c r="C14" s="9"/>
      <c r="D14" s="9" t="str">
        <f>'1'!D14</f>
        <v>IIND</v>
      </c>
      <c r="E14" s="9">
        <f>'1'!E14</f>
        <v>34</v>
      </c>
      <c r="F14" s="9">
        <v>11</v>
      </c>
      <c r="G14" s="9">
        <v>6</v>
      </c>
      <c r="H14" s="10">
        <v>0.85</v>
      </c>
      <c r="I14" s="9">
        <v>1</v>
      </c>
      <c r="J14" s="10">
        <f t="shared" ref="J14:J28" si="0">I14/E14</f>
        <v>2.9411764705882353E-2</v>
      </c>
      <c r="K14" s="9">
        <v>2</v>
      </c>
      <c r="L14" s="10">
        <f t="shared" ref="L14:L28" si="1">K14/E14</f>
        <v>5.8823529411764705E-2</v>
      </c>
      <c r="M14" s="9">
        <v>69</v>
      </c>
      <c r="N14" s="15">
        <v>0.85</v>
      </c>
      <c r="R14" s="21"/>
    </row>
    <row r="15" spans="1:18" s="11" customFormat="1" ht="23.1" customHeight="1" x14ac:dyDescent="0.2">
      <c r="A15" s="9"/>
      <c r="B15" s="9" t="s">
        <v>38</v>
      </c>
      <c r="C15" s="9"/>
      <c r="D15" s="9" t="str">
        <f>'1'!D15</f>
        <v>IIND</v>
      </c>
      <c r="E15" s="9">
        <f>'1'!E15</f>
        <v>16</v>
      </c>
      <c r="F15" s="9">
        <v>9</v>
      </c>
      <c r="G15" s="9">
        <v>4</v>
      </c>
      <c r="H15" s="10">
        <v>0.93</v>
      </c>
      <c r="I15" s="9">
        <v>0</v>
      </c>
      <c r="J15" s="10">
        <f t="shared" si="0"/>
        <v>0</v>
      </c>
      <c r="K15" s="9">
        <v>1</v>
      </c>
      <c r="L15" s="10">
        <f t="shared" si="1"/>
        <v>6.25E-2</v>
      </c>
      <c r="M15" s="9">
        <v>81</v>
      </c>
      <c r="N15" s="15">
        <v>0.71</v>
      </c>
    </row>
    <row r="16" spans="1:18" s="11" customFormat="1" x14ac:dyDescent="0.2">
      <c r="A16" s="9"/>
      <c r="B16" s="9" t="s">
        <v>38</v>
      </c>
      <c r="C16" s="9"/>
      <c r="D16" s="9" t="str">
        <f>'1'!D16</f>
        <v>IIND</v>
      </c>
      <c r="E16" s="9">
        <f>'1'!E16</f>
        <v>23</v>
      </c>
      <c r="F16" s="9">
        <v>12</v>
      </c>
      <c r="G16" s="9">
        <v>6</v>
      </c>
      <c r="H16" s="10">
        <f t="shared" ref="H16" si="2">F16/E16</f>
        <v>0.52173913043478259</v>
      </c>
      <c r="I16" s="9">
        <v>0</v>
      </c>
      <c r="J16" s="10">
        <f t="shared" si="0"/>
        <v>0</v>
      </c>
      <c r="K16" s="9">
        <v>2</v>
      </c>
      <c r="L16" s="10">
        <f t="shared" si="1"/>
        <v>8.6956521739130432E-2</v>
      </c>
      <c r="M16" s="9">
        <v>78</v>
      </c>
      <c r="N16" s="15">
        <v>0.85</v>
      </c>
    </row>
    <row r="17" spans="1:14" s="11" customFormat="1" ht="26.45" customHeight="1" x14ac:dyDescent="0.2">
      <c r="A17" s="9"/>
      <c r="B17" s="9" t="s">
        <v>38</v>
      </c>
      <c r="C17" s="9"/>
      <c r="D17" s="9" t="str">
        <f>'1'!D17</f>
        <v>IIND</v>
      </c>
      <c r="E17" s="9">
        <f>'1'!E17</f>
        <v>27</v>
      </c>
      <c r="F17" s="9">
        <v>15</v>
      </c>
      <c r="G17" s="9">
        <v>4</v>
      </c>
      <c r="H17" s="10">
        <v>1</v>
      </c>
      <c r="I17" s="9">
        <f t="shared" ref="I17:I28" si="3">(E17-SUM(F17:G17))-K17</f>
        <v>8</v>
      </c>
      <c r="J17" s="10">
        <f t="shared" si="0"/>
        <v>0.29629629629629628</v>
      </c>
      <c r="K17" s="9">
        <v>0</v>
      </c>
      <c r="L17" s="10">
        <f t="shared" si="1"/>
        <v>0</v>
      </c>
      <c r="M17" s="9">
        <v>88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47</v>
      </c>
      <c r="G28" s="17">
        <f>SUM(G14:G27)</f>
        <v>20</v>
      </c>
      <c r="H28" s="18">
        <f>SUM(F28:G28)/E28</f>
        <v>0.67</v>
      </c>
      <c r="I28" s="17">
        <f t="shared" si="3"/>
        <v>28</v>
      </c>
      <c r="J28" s="18">
        <f t="shared" si="0"/>
        <v>0.28000000000000003</v>
      </c>
      <c r="K28" s="17">
        <f>SUM(K14:K27)</f>
        <v>5</v>
      </c>
      <c r="L28" s="18">
        <f t="shared" si="1"/>
        <v>0.05</v>
      </c>
      <c r="M28" s="17">
        <f>AVERAGE(M14:M27)</f>
        <v>79</v>
      </c>
      <c r="N28" s="19">
        <f>AVERAGE(N14:N27)</f>
        <v>0.76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ME. MARTA GABRIELA LIMON OROZCO</v>
      </c>
      <c r="C37" s="24"/>
      <c r="D37" s="24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ITSSAT</cp:lastModifiedBy>
  <cp:revision/>
  <dcterms:created xsi:type="dcterms:W3CDTF">2021-11-22T14:45:25Z</dcterms:created>
  <dcterms:modified xsi:type="dcterms:W3CDTF">2023-11-24T17:32:11Z</dcterms:modified>
  <cp:category/>
  <cp:contentStatus/>
</cp:coreProperties>
</file>