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SGI ESCOLARIZADO/REPORTE FINAL/"/>
    </mc:Choice>
  </mc:AlternateContent>
  <xr:revisionPtr revIDLastSave="317" documentId="11_3963E1DF41CDF7304FFCE1A6E6D325525287B8EE" xr6:coauthVersionLast="47" xr6:coauthVersionMax="47" xr10:uidLastSave="{9201F448-084E-464F-91F1-3F5A909394B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4" l="1"/>
  <c r="L21" i="24"/>
  <c r="L20" i="24"/>
  <c r="L19" i="24"/>
  <c r="L18" i="24"/>
  <c r="B37" i="23"/>
  <c r="B37" i="22" l="1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J17" i="25"/>
  <c r="J16" i="25"/>
  <c r="J15" i="25"/>
  <c r="J14" i="25"/>
  <c r="B37" i="25"/>
  <c r="N28" i="24"/>
  <c r="M28" i="24"/>
  <c r="K28" i="24"/>
  <c r="F28" i="24"/>
  <c r="D16" i="24"/>
  <c r="D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G28" i="23"/>
  <c r="F28" i="23"/>
  <c r="E17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L8" i="23"/>
  <c r="H8" i="23"/>
  <c r="E8" i="23"/>
  <c r="C14" i="22"/>
  <c r="D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<sst xmlns="http://schemas.openxmlformats.org/spreadsheetml/2006/main" count="229" uniqueCount="46">
  <si>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</si>
  <si>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</si>
  <si>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</si>
  <si>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</si>
  <si>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</si>
  <si>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</si>
  <si>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</si>
  <si>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</si>
  <si>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</si>
  <si>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</si>
  <si>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</si>
  <si>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</si>
  <si>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</si>
  <si>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</si>
  <si>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</si>
  <si>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</si>
  <si>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</si>
  <si>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</si>
  <si>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</si>
  <si>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</si>
  <si>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</si>
  <si>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</si>
  <si>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</si>
  <si>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</si>
  <si>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</si>
  <si>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</si>
  <si>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</si>
  <si>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</si>
  <si>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</si>
  <si>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</si>
  <si>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</si>
  <si>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</si>
  <si>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</si>
  <si>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</si>
  <si>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</si>
  <si>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</si>
  <si>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</si>
  <si>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</si>
  <si>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</si>
  <si>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507 A</t>
  </si>
  <si>
    <t>507 B</t>
  </si>
  <si>
    <t>GESTIÒN DE LA PRODUCCIÒN II</t>
  </si>
  <si>
    <t>CALIDAD APLICADA A LA GESTIÒN EMPRESARIAL</t>
  </si>
  <si>
    <t>SE</t>
  </si>
  <si>
    <t>CALIDAD APLICADA A LA GESTIÒN EMPFRESARIAL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</si>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</sst>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134470</xdr:colOff>
      <xdr:row>33</xdr:row>
      <xdr:rowOff>89647</xdr:rowOff>
    </xdr:from>
    <xdr:to>
      <xdr:col>3</xdr:col>
      <xdr:colOff>762187</xdr:colOff>
      <xdr:row>36</xdr:row>
      <xdr:rowOff>47812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B964B-12AC-434D-82F8-1BC3DB48D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597588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328705</xdr:colOff>
      <xdr:row>33</xdr:row>
      <xdr:rowOff>14941</xdr:rowOff>
    </xdr:from>
    <xdr:to>
      <xdr:col>3</xdr:col>
      <xdr:colOff>978834</xdr:colOff>
      <xdr:row>33</xdr:row>
      <xdr:rowOff>757518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5E7322-C45E-40AD-A284-C68B546FC0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46823" y="7522882"/>
          <a:ext cx="1090893" cy="742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366058</xdr:colOff>
      <xdr:row>33</xdr:row>
      <xdr:rowOff>74706</xdr:rowOff>
    </xdr:from>
    <xdr:to>
      <xdr:col>3</xdr:col>
      <xdr:colOff>986304</xdr:colOff>
      <xdr:row>36</xdr:row>
      <xdr:rowOff>32871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3A18DE-1C5F-4AA9-B988-6BC44A144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84176" y="7911353"/>
          <a:ext cx="1090893" cy="742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8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1" t="s">
        <v>37</v>
      </c>
      <c r="M8" s="31"/>
      <c r="N8" s="31"/>
    </row>
    <row r="10" spans="1:17" ht="13" x14ac:dyDescent="0.3">
      <c r="A10" s="4" t="s">
        <v>8</v>
      </c>
      <c r="B10" s="31" t="s">
        <v>34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7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  <c r="Q13" s="22"/>
    </row>
    <row r="14" spans="1:17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98</v>
      </c>
      <c r="N14" s="15">
        <v>0.74</v>
      </c>
    </row>
    <row r="15" spans="1:17" s="11" customFormat="1" x14ac:dyDescent="0.25">
      <c r="A15" s="8" t="s">
        <v>38</v>
      </c>
      <c r="B15" s="9" t="s">
        <v>21</v>
      </c>
      <c r="C15" s="9" t="s">
        <v>40</v>
      </c>
      <c r="D15" s="9" t="s">
        <v>32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0.79</v>
      </c>
    </row>
    <row r="16" spans="1:17" s="11" customFormat="1" ht="25" x14ac:dyDescent="0.25">
      <c r="A16" s="8" t="s">
        <v>42</v>
      </c>
      <c r="B16" s="9" t="s">
        <v>21</v>
      </c>
      <c r="C16" s="9" t="s">
        <v>35</v>
      </c>
      <c r="D16" s="9" t="s">
        <v>32</v>
      </c>
      <c r="E16" s="9">
        <v>38</v>
      </c>
      <c r="F16" s="9">
        <v>38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95</v>
      </c>
      <c r="N16" s="15">
        <v>0.79</v>
      </c>
    </row>
    <row r="17" spans="1:16" s="11" customFormat="1" x14ac:dyDescent="0.25">
      <c r="A17" s="8" t="s">
        <v>41</v>
      </c>
      <c r="B17" s="9" t="s">
        <v>21</v>
      </c>
      <c r="C17" s="9" t="s">
        <v>35</v>
      </c>
      <c r="D17" s="9" t="s">
        <v>32</v>
      </c>
      <c r="E17" s="9">
        <v>31</v>
      </c>
      <c r="F17" s="9">
        <v>30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96</v>
      </c>
      <c r="N17" s="15">
        <v>0.94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112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93.75</v>
      </c>
      <c r="N28" s="19">
        <f>AVERAGE(N14:N27)</f>
        <v>0.81500000000000006</v>
      </c>
    </row>
    <row r="30" spans="1:16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6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I.I. YARI DE LA LUZ ALFARO CARVAJAL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8.90625" style="1" customWidth="1"/>
    <col min="3" max="3" width="6.6328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SEPTIEMBRE 23-ENERO 24</v>
      </c>
      <c r="M8" s="31"/>
      <c r="N8" s="31"/>
    </row>
    <row r="10" spans="1:14" ht="13" x14ac:dyDescent="0.3">
      <c r="A10" s="4" t="s">
        <v>8</v>
      </c>
      <c r="B10" s="31" t="str">
        <f>'1'!B10</f>
        <v>I.I. YARI DE LA LUZ ALFARO CARVAJAL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>
        <v>2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99</v>
      </c>
      <c r="N14" s="15">
        <v>0.78</v>
      </c>
    </row>
    <row r="15" spans="1:14" s="11" customFormat="1" x14ac:dyDescent="0.25">
      <c r="A15" s="9" t="s">
        <v>38</v>
      </c>
      <c r="B15" s="9">
        <v>2</v>
      </c>
      <c r="C15" s="9" t="s">
        <v>40</v>
      </c>
      <c r="D15" s="9" t="s">
        <v>32</v>
      </c>
      <c r="E15" s="9">
        <v>19</v>
      </c>
      <c r="F15" s="9">
        <v>16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81</v>
      </c>
      <c r="N15" s="15">
        <v>0.84</v>
      </c>
    </row>
    <row r="16" spans="1:14" s="11" customFormat="1" ht="25" x14ac:dyDescent="0.25">
      <c r="A16" s="9" t="s">
        <v>42</v>
      </c>
      <c r="B16" s="9">
        <v>2</v>
      </c>
      <c r="C16" s="9" t="s">
        <v>35</v>
      </c>
      <c r="D16" s="9" t="s">
        <v>32</v>
      </c>
      <c r="E16" s="9">
        <v>38</v>
      </c>
      <c r="F16" s="9">
        <v>38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95</v>
      </c>
      <c r="N16" s="15">
        <v>0.79</v>
      </c>
    </row>
    <row r="17" spans="1:14" s="11" customFormat="1" x14ac:dyDescent="0.25">
      <c r="A17" s="9" t="s">
        <v>41</v>
      </c>
      <c r="B17" s="9" t="s">
        <v>43</v>
      </c>
      <c r="C17" s="9" t="s">
        <v>35</v>
      </c>
      <c r="D17" s="9" t="s">
        <v>32</v>
      </c>
      <c r="E17" s="9">
        <v>38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81</v>
      </c>
      <c r="G28" s="17">
        <f>SUM(G14:G27)</f>
        <v>0</v>
      </c>
      <c r="H28" s="18"/>
      <c r="I28" s="17">
        <f t="shared" ref="I28" si="1">(E28-SUM(F28:G28))-K28</f>
        <v>41</v>
      </c>
      <c r="J28" s="18"/>
      <c r="K28" s="17">
        <f>SUM(K14:K27)</f>
        <v>0</v>
      </c>
      <c r="L28" s="18">
        <f t="shared" si="0"/>
        <v>0</v>
      </c>
      <c r="M28" s="17">
        <f>AVERAGE(M14:M27)</f>
        <v>68.75</v>
      </c>
      <c r="N28" s="19">
        <f>AVERAGE(N14:N27)</f>
        <v>0.60250000000000004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I.I. YARI DE LA LUZ ALFARO CARVAJAL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SEPTIEMBRE 23-ENERO 24</v>
      </c>
      <c r="M8" s="31"/>
      <c r="N8" s="31"/>
    </row>
    <row r="10" spans="1:14" ht="13" x14ac:dyDescent="0.3">
      <c r="A10" s="4" t="s">
        <v>8</v>
      </c>
      <c r="B10" s="31" t="str">
        <f>'1'!B10</f>
        <v>I.I. YARI DE LA LUZ ALFARO CARVAJAL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 t="s">
        <v>43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INGENIERIA DE PROCESOS</v>
      </c>
      <c r="B15" s="9" t="s">
        <v>43</v>
      </c>
      <c r="C15" s="9" t="str">
        <f>'1'!C15</f>
        <v>507 B</v>
      </c>
      <c r="D15" s="9" t="str">
        <f>'1'!D15</f>
        <v>IGE</v>
      </c>
      <c r="E15" s="9">
        <f>'1'!E15</f>
        <v>19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CALIDAD APLICADA A LA GESTIÒN EMPRESARIAL</v>
      </c>
      <c r="B16" s="9">
        <v>3</v>
      </c>
      <c r="C16" s="9" t="s">
        <v>35</v>
      </c>
      <c r="D16" s="9" t="str">
        <f>'1'!D16</f>
        <v>IGE</v>
      </c>
      <c r="E16" s="9">
        <f>'1'!E16</f>
        <v>38</v>
      </c>
      <c r="F16" s="9">
        <v>37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95</v>
      </c>
      <c r="N16" s="15">
        <v>0.68</v>
      </c>
    </row>
    <row r="17" spans="1:14" s="11" customFormat="1" x14ac:dyDescent="0.25">
      <c r="A17" s="9" t="str">
        <f>'1'!A17</f>
        <v>GESTIÒN DE LA PRODUCCIÒN II</v>
      </c>
      <c r="B17" s="9">
        <v>2</v>
      </c>
      <c r="C17" s="9" t="s">
        <v>35</v>
      </c>
      <c r="D17" s="9" t="str">
        <f>'1'!D17</f>
        <v>IGE</v>
      </c>
      <c r="E17" s="9">
        <f>'1'!E17</f>
        <v>31</v>
      </c>
      <c r="F17" s="9">
        <v>30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0.81</v>
      </c>
    </row>
    <row r="18" spans="1:14" s="11" customFormat="1" x14ac:dyDescent="0.25">
      <c r="A18" s="9" t="s">
        <v>41</v>
      </c>
      <c r="B18" s="9">
        <v>3</v>
      </c>
      <c r="C18" s="9" t="s">
        <v>35</v>
      </c>
      <c r="D18" s="9" t="s">
        <v>32</v>
      </c>
      <c r="E18" s="9">
        <v>31</v>
      </c>
      <c r="F18" s="9">
        <v>30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94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97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56.2</v>
      </c>
      <c r="N28" s="19">
        <f>AVERAGE(N14:N27)</f>
        <v>0.46600000000000003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I.I. YARI DE LA LUZ ALFARO CARVAJAL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P11" sqref="P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SEPTIEMBRE 23-ENERO 24</v>
      </c>
      <c r="M8" s="31"/>
      <c r="N8" s="31"/>
    </row>
    <row r="10" spans="1:14" ht="13" x14ac:dyDescent="0.3">
      <c r="A10" s="4" t="s">
        <v>8</v>
      </c>
      <c r="B10" s="31" t="str">
        <f>'1'!B10</f>
        <v>I.I. YARI DE LA LUZ ALFARO CARVAJAL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>
        <v>3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99</v>
      </c>
      <c r="N14" s="15">
        <v>0.81</v>
      </c>
    </row>
    <row r="15" spans="1:14" s="11" customFormat="1" x14ac:dyDescent="0.25">
      <c r="A15" s="9" t="str">
        <f>'1'!A15</f>
        <v>INGENIERIA DE PROCESOS</v>
      </c>
      <c r="B15" s="9">
        <v>4</v>
      </c>
      <c r="C15" s="9" t="s">
        <v>39</v>
      </c>
      <c r="D15" s="9" t="str">
        <f>'1'!D15</f>
        <v>IGE</v>
      </c>
      <c r="E15" s="9"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95</v>
      </c>
      <c r="N15" s="15">
        <v>0.85</v>
      </c>
    </row>
    <row r="16" spans="1:14" s="11" customFormat="1" x14ac:dyDescent="0.25">
      <c r="A16" s="9" t="s">
        <v>38</v>
      </c>
      <c r="B16" s="9">
        <v>3</v>
      </c>
      <c r="C16" s="9" t="s">
        <v>40</v>
      </c>
      <c r="D16" s="9" t="str">
        <f>'1'!D16</f>
        <v>IGE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81</v>
      </c>
      <c r="N16" s="15">
        <v>0.74</v>
      </c>
    </row>
    <row r="17" spans="1:14" s="11" customFormat="1" x14ac:dyDescent="0.25">
      <c r="A17" s="9" t="s">
        <v>38</v>
      </c>
      <c r="B17" s="9">
        <v>4</v>
      </c>
      <c r="C17" s="9" t="s">
        <v>40</v>
      </c>
      <c r="D17" s="9" t="s">
        <v>32</v>
      </c>
      <c r="E17" s="9">
        <v>19</v>
      </c>
      <c r="F17" s="9">
        <v>16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0.74</v>
      </c>
    </row>
    <row r="18" spans="1:14" s="11" customFormat="1" x14ac:dyDescent="0.25">
      <c r="A18" s="9" t="s">
        <v>41</v>
      </c>
      <c r="B18" s="9">
        <v>4</v>
      </c>
      <c r="C18" s="9" t="s">
        <v>35</v>
      </c>
      <c r="D18" s="9" t="s">
        <v>32</v>
      </c>
      <c r="E18" s="9">
        <v>31</v>
      </c>
      <c r="F18" s="9">
        <v>30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94</v>
      </c>
      <c r="N18" s="15">
        <v>0.81</v>
      </c>
    </row>
    <row r="19" spans="1:14" s="11" customFormat="1" x14ac:dyDescent="0.25">
      <c r="A19" s="9" t="s">
        <v>41</v>
      </c>
      <c r="B19" s="9">
        <v>5</v>
      </c>
      <c r="C19" s="9" t="s">
        <v>35</v>
      </c>
      <c r="D19" s="9" t="s">
        <v>32</v>
      </c>
      <c r="E19" s="9">
        <v>31</v>
      </c>
      <c r="F19" s="9">
        <v>30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96</v>
      </c>
      <c r="N19" s="15">
        <v>0.97</v>
      </c>
    </row>
    <row r="20" spans="1:14" s="11" customFormat="1" ht="25" x14ac:dyDescent="0.25">
      <c r="A20" s="9" t="s">
        <v>44</v>
      </c>
      <c r="B20" s="9">
        <v>4</v>
      </c>
      <c r="C20" s="9" t="s">
        <v>35</v>
      </c>
      <c r="D20" s="9" t="s">
        <v>32</v>
      </c>
      <c r="E20" s="9">
        <v>38</v>
      </c>
      <c r="F20" s="9">
        <v>38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96</v>
      </c>
      <c r="N20" s="15">
        <v>0.57999999999999996</v>
      </c>
    </row>
    <row r="21" spans="1:14" s="11" customFormat="1" ht="25" x14ac:dyDescent="0.25">
      <c r="A21" s="9" t="s">
        <v>44</v>
      </c>
      <c r="B21" s="9">
        <v>5</v>
      </c>
      <c r="C21" s="9" t="s">
        <v>35</v>
      </c>
      <c r="D21" s="9" t="s">
        <v>32</v>
      </c>
      <c r="E21" s="9">
        <v>38</v>
      </c>
      <c r="F21" s="9">
        <v>35</v>
      </c>
      <c r="G21" s="9"/>
      <c r="H21" s="10"/>
      <c r="I21" s="9">
        <v>3</v>
      </c>
      <c r="J21" s="10"/>
      <c r="K21" s="9">
        <v>0</v>
      </c>
      <c r="L21" s="10">
        <f t="shared" si="0"/>
        <v>0</v>
      </c>
      <c r="M21" s="9">
        <v>91</v>
      </c>
      <c r="N21" s="15">
        <v>0.68</v>
      </c>
    </row>
    <row r="22" spans="1:14" s="11" customFormat="1" ht="25" x14ac:dyDescent="0.25">
      <c r="A22" s="9" t="s">
        <v>44</v>
      </c>
      <c r="B22" s="9">
        <v>6</v>
      </c>
      <c r="C22" s="9" t="s">
        <v>35</v>
      </c>
      <c r="D22" s="9" t="s">
        <v>32</v>
      </c>
      <c r="E22" s="9">
        <v>38</v>
      </c>
      <c r="F22" s="9">
        <v>38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94</v>
      </c>
      <c r="N22" s="15">
        <v>0.71</v>
      </c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268</v>
      </c>
      <c r="F28" s="17">
        <f>SUM(F14:F27)</f>
        <v>257</v>
      </c>
      <c r="G28" s="17"/>
      <c r="H28" s="18"/>
      <c r="I28" s="17">
        <f t="shared" ref="I28" si="1">(E28-SUM(F28:G28))-K28</f>
        <v>11</v>
      </c>
      <c r="J28" s="18"/>
      <c r="K28" s="17">
        <f>SUM(K14:K27)</f>
        <v>0</v>
      </c>
      <c r="L28" s="18">
        <f t="shared" si="0"/>
        <v>0</v>
      </c>
      <c r="M28" s="23">
        <f>AVERAGE(M14:M27)</f>
        <v>91.777777777777771</v>
      </c>
      <c r="N28" s="19">
        <f>AVERAGE(N14:N27)</f>
        <v>0.76555555555555566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I.I. YARI DE LA LUZ ALFARO CARVAJAL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10" zoomScaleNormal="110" zoomScaleSheetLayoutView="100" workbookViewId="0">
      <selection activeCell="D20" sqref="D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 t="s">
        <v>45</v>
      </c>
      <c r="C8" s="31"/>
      <c r="D8" s="14" t="s">
        <v>5</v>
      </c>
      <c r="E8" s="20"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31" t="s">
        <v>37</v>
      </c>
      <c r="M8" s="31"/>
      <c r="N8" s="31"/>
    </row>
    <row r="10" spans="1:14" ht="13" x14ac:dyDescent="0.3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 t="s">
        <v>18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27</v>
      </c>
      <c r="G14" s="9">
        <v>0</v>
      </c>
      <c r="H14" s="10">
        <f t="shared" ref="H14:H27" si="0">F14/E14</f>
        <v>1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97</v>
      </c>
      <c r="N14" s="15">
        <v>0.81</v>
      </c>
    </row>
    <row r="15" spans="1:14" s="11" customFormat="1" x14ac:dyDescent="0.25">
      <c r="A15" s="9" t="str">
        <f>'1'!A15</f>
        <v>INGENIERIA DE PROCESOS</v>
      </c>
      <c r="B15" s="9" t="s">
        <v>18</v>
      </c>
      <c r="C15" s="9" t="str">
        <f>'1'!C15</f>
        <v>507 B</v>
      </c>
      <c r="D15" s="9" t="str">
        <f>'1'!D15</f>
        <v>IGE</v>
      </c>
      <c r="E15" s="9">
        <f>'1'!E15</f>
        <v>19</v>
      </c>
      <c r="F15" s="9">
        <v>16</v>
      </c>
      <c r="G15" s="9">
        <v>0</v>
      </c>
      <c r="H15" s="10">
        <f t="shared" si="0"/>
        <v>0.84210526315789469</v>
      </c>
      <c r="I15" s="9">
        <v>3</v>
      </c>
      <c r="J15" s="10">
        <f t="shared" si="1"/>
        <v>0.15789473684210525</v>
      </c>
      <c r="K15" s="9">
        <v>0</v>
      </c>
      <c r="L15" s="10">
        <f t="shared" si="2"/>
        <v>0</v>
      </c>
      <c r="M15" s="9">
        <v>80</v>
      </c>
      <c r="N15" s="15">
        <v>0.79</v>
      </c>
    </row>
    <row r="16" spans="1:14" s="11" customFormat="1" ht="25" x14ac:dyDescent="0.25">
      <c r="A16" s="9" t="str">
        <f>'1'!A16</f>
        <v>CALIDAD APLICADA A LA GESTIÒN EMPRESARIAL</v>
      </c>
      <c r="B16" s="9" t="s">
        <v>18</v>
      </c>
      <c r="C16" s="9" t="str">
        <f>'1'!C16</f>
        <v>707 A</v>
      </c>
      <c r="D16" s="9" t="str">
        <f>'1'!D16</f>
        <v>IGE</v>
      </c>
      <c r="E16" s="9">
        <f>'1'!E16</f>
        <v>38</v>
      </c>
      <c r="F16" s="9">
        <v>35</v>
      </c>
      <c r="G16" s="9">
        <v>3</v>
      </c>
      <c r="H16" s="10">
        <f t="shared" si="0"/>
        <v>0.92105263157894735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94</v>
      </c>
      <c r="N16" s="15">
        <v>0.76</v>
      </c>
    </row>
    <row r="17" spans="1:14" s="11" customFormat="1" x14ac:dyDescent="0.25">
      <c r="A17" s="9" t="str">
        <f>'1'!A17</f>
        <v>GESTIÒN DE LA PRODUCCIÒN II</v>
      </c>
      <c r="B17" s="9" t="s">
        <v>18</v>
      </c>
      <c r="C17" s="9" t="str">
        <f>'1'!C17</f>
        <v>707 A</v>
      </c>
      <c r="D17" s="9" t="str">
        <f>'1'!D17</f>
        <v>IGE</v>
      </c>
      <c r="E17" s="9">
        <f>'1'!E17</f>
        <v>31</v>
      </c>
      <c r="F17" s="9">
        <v>30</v>
      </c>
      <c r="G17" s="9">
        <v>0</v>
      </c>
      <c r="H17" s="10">
        <f t="shared" si="0"/>
        <v>0.967741935483871</v>
      </c>
      <c r="I17" s="9">
        <v>1</v>
      </c>
      <c r="J17" s="10">
        <f t="shared" si="1"/>
        <v>3.2258064516129031E-2</v>
      </c>
      <c r="K17" s="9">
        <v>0</v>
      </c>
      <c r="L17" s="10">
        <f t="shared" si="2"/>
        <v>0</v>
      </c>
      <c r="M17" s="9">
        <v>94</v>
      </c>
      <c r="N17" s="15">
        <v>0.9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108</v>
      </c>
      <c r="G28" s="17">
        <f>SUM(G14:G27)</f>
        <v>3</v>
      </c>
      <c r="H28" s="18">
        <f>SUM(F28:G28)/E28</f>
        <v>0.9652173913043478</v>
      </c>
      <c r="I28" s="17">
        <f t="shared" ref="I19:I28" si="3">(E28-SUM(F28:G28))-K28</f>
        <v>4</v>
      </c>
      <c r="J28" s="18">
        <f t="shared" si="1"/>
        <v>3.4782608695652174E-2</v>
      </c>
      <c r="K28" s="17">
        <f>SUM(K14:K27)</f>
        <v>0</v>
      </c>
      <c r="L28" s="18">
        <f t="shared" si="2"/>
        <v>0</v>
      </c>
      <c r="M28" s="17">
        <f>AVERAGE(M14:M27)</f>
        <v>91.25</v>
      </c>
      <c r="N28" s="19">
        <f>AVERAGE(N14:N27)</f>
        <v>0.81500000000000006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2024-01-11T04:57:21Z</dcterms:modified>
  <cp:category/>
  <cp:contentStatus/>
</cp:coreProperties>
</file>