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AGOSTO-DICIEMBRE 2023\MATERIAS\1er REPORTE\"/>
    </mc:Choice>
  </mc:AlternateContent>
  <xr:revisionPtr revIDLastSave="0" documentId="13_ncr:1_{9D7502B2-E498-42F2-B408-D8B6A3BA9BED}" xr6:coauthVersionLast="47" xr6:coauthVersionMax="47" xr10:uidLastSave="{00000000-0000-0000-0000-000000000000}"/>
  <bookViews>
    <workbookView xWindow="-120" yWindow="-120" windowWidth="20730" windowHeight="1104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6" i="5" l="1"/>
  <c r="I16" i="5"/>
  <c r="I20" i="4"/>
  <c r="I19" i="4"/>
  <c r="E17" i="3"/>
  <c r="I17" i="3"/>
  <c r="I19" i="3"/>
  <c r="I18" i="4"/>
  <c r="I18" i="3"/>
  <c r="E18" i="2"/>
  <c r="I27" i="1"/>
  <c r="I26" i="1"/>
  <c r="I25" i="1"/>
  <c r="I24" i="1"/>
  <c r="I23" i="1"/>
  <c r="I22" i="1"/>
  <c r="I21" i="1"/>
  <c r="I20" i="1"/>
  <c r="B10" i="5"/>
  <c r="N28" i="5"/>
  <c r="M28" i="5"/>
  <c r="K28" i="5"/>
  <c r="E14" i="5"/>
  <c r="E15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D16" i="5"/>
  <c r="L15" i="5"/>
  <c r="D15" i="5"/>
  <c r="L14" i="5"/>
  <c r="D14" i="5"/>
  <c r="L8" i="5"/>
  <c r="H8" i="5"/>
  <c r="E8" i="5"/>
  <c r="B10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</calcChain>
</file>

<file path=xl/sharedStrings.xml><?xml version="1.0" encoding="utf-8"?>
<sst xmlns="http://schemas.openxmlformats.org/spreadsheetml/2006/main" count="235" uniqueCount="64">
  <si>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</si>
  <si>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</si>
  <si>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</si>
  <si>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</si>
  <si>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</si>
  <si>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</si>
  <si>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</si>
  <si>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</si>
  <si>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</si>
  <si>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</si>
  <si>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</si>
  <si>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</si>
  <si>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</si>
  <si>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</si>
  <si>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</si>
  <si>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</si>
  <si>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</si>
  <si>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</si>
  <si>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</si>
  <si>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</si>
  <si>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</si>
  <si>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</si>
  <si>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</si>
  <si>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</si>
  <si>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</si>
  <si>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</si>
  <si>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</si>
  <si>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</si>
  <si>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</si>
  <si>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</si>
  <si>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</si>
  <si>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</si>
  <si>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</si>
  <si>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</si>
  <si>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</si>
  <si>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</si>
  <si>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</si>
  <si>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</si>
  <si>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</si>
  <si>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</si>
  <si>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</si>
  <si>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</si>
  <si>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</si>
  <si>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</si>
  <si>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</si>
  <si>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</si>
  <si>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</si>
  <si>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</si>
  <si>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</si>
  <si>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ISC</t>
  </si>
  <si>
    <t>V</t>
  </si>
  <si>
    <t>VI</t>
  </si>
  <si>
    <t>VII</t>
  </si>
  <si>
    <t>604A</t>
  </si>
  <si>
    <t>ISC. DIEGO DE JESUS VELAZQUEZ LUCHO</t>
  </si>
  <si>
    <t>504B</t>
  </si>
  <si>
    <t xml:space="preserve">DESARROLLO SUSTENTABLE </t>
  </si>
  <si>
    <t>304A</t>
  </si>
  <si>
    <t xml:space="preserve">FISICA GENERAL </t>
  </si>
  <si>
    <t>304B</t>
  </si>
  <si>
    <t>ARQUITECTURA DE COMPUTADORA</t>
  </si>
  <si>
    <t>ISC. MARIA ELENA MORALES BENITEZ</t>
  </si>
  <si>
    <t>SEP23-ENE24</t>
  </si>
  <si>
    <t xml:space="preserve">ISC. MARIA ELENA MORALES BENITEZ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</si>
</sst>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B10" sqref="B10:L10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 t="s">
        <v>36</v>
      </c>
      <c r="C8" s="35"/>
      <c r="D8" s="5" t="s">
        <v>6</v>
      </c>
      <c r="E8" s="6">
        <v>5</v>
      </c>
      <c r="F8" s="1"/>
      <c r="G8" s="4" t="s">
        <v>7</v>
      </c>
      <c r="H8" s="6">
        <v>3</v>
      </c>
      <c r="I8" s="45" t="s">
        <v>8</v>
      </c>
      <c r="J8" s="29"/>
      <c r="K8" s="29"/>
      <c r="L8" s="36" t="s">
        <v>62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6" t="s">
        <v>63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56</v>
      </c>
      <c r="B14" s="10" t="s">
        <v>21</v>
      </c>
      <c r="C14" s="10" t="s">
        <v>57</v>
      </c>
      <c r="D14" s="10" t="s">
        <v>34</v>
      </c>
      <c r="E14" s="10">
        <v>30</v>
      </c>
      <c r="F14" s="10">
        <v>30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86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58</v>
      </c>
      <c r="B15" s="10" t="s">
        <v>21</v>
      </c>
      <c r="C15" s="10" t="s">
        <v>57</v>
      </c>
      <c r="D15" s="10" t="s">
        <v>34</v>
      </c>
      <c r="E15" s="10">
        <v>28</v>
      </c>
      <c r="F15" s="10">
        <v>28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83</v>
      </c>
      <c r="N15" s="12">
        <v>0.25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25" t="s">
        <v>56</v>
      </c>
      <c r="B16" s="10" t="s">
        <v>21</v>
      </c>
      <c r="C16" s="10" t="s">
        <v>59</v>
      </c>
      <c r="D16" s="10" t="s">
        <v>34</v>
      </c>
      <c r="E16" s="10">
        <v>28</v>
      </c>
      <c r="F16" s="10">
        <v>28</v>
      </c>
      <c r="G16" s="10">
        <v>1</v>
      </c>
      <c r="H16" s="11"/>
      <c r="I16" s="10">
        <v>1</v>
      </c>
      <c r="J16" s="11"/>
      <c r="K16" s="10">
        <v>0</v>
      </c>
      <c r="L16" s="11">
        <v>0</v>
      </c>
      <c r="M16" s="10">
        <v>83</v>
      </c>
      <c r="N16" s="12">
        <v>0.42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2" t="s">
        <v>58</v>
      </c>
      <c r="B17" s="10" t="s">
        <v>21</v>
      </c>
      <c r="C17" s="10" t="s">
        <v>59</v>
      </c>
      <c r="D17" s="10" t="s">
        <v>34</v>
      </c>
      <c r="E17" s="10">
        <v>28</v>
      </c>
      <c r="F17" s="10">
        <v>28</v>
      </c>
      <c r="G17" s="10">
        <v>1</v>
      </c>
      <c r="H17" s="11"/>
      <c r="I17" s="10">
        <v>1</v>
      </c>
      <c r="J17" s="11"/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9" t="s">
        <v>60</v>
      </c>
      <c r="B18" s="10" t="s">
        <v>21</v>
      </c>
      <c r="C18" s="10" t="s">
        <v>55</v>
      </c>
      <c r="D18" s="10" t="s">
        <v>34</v>
      </c>
      <c r="E18" s="10">
        <v>20</v>
      </c>
      <c r="F18" s="10">
        <v>20</v>
      </c>
      <c r="G18" s="10">
        <v>0</v>
      </c>
      <c r="H18" s="11"/>
      <c r="I18" s="10">
        <v>0</v>
      </c>
      <c r="J18" s="11"/>
      <c r="K18" s="10">
        <v>0</v>
      </c>
      <c r="L18" s="11">
        <v>0</v>
      </c>
      <c r="M18" s="10">
        <v>80</v>
      </c>
      <c r="N18" s="12">
        <v>0.85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9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>
        <f t="shared" ref="I20:I27" si="0">(E20-SUM(F20:G20))-K20</f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>
        <f t="shared" si="0"/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>
        <f t="shared" si="0"/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>
        <f t="shared" si="0"/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>
        <f t="shared" si="0"/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>
        <f t="shared" si="0"/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>
        <f t="shared" si="0"/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>
        <f t="shared" si="0"/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61</v>
      </c>
      <c r="C37" s="29"/>
      <c r="D37" s="29"/>
      <c r="E37" s="21"/>
      <c r="F37" s="21"/>
      <c r="G37" s="30" t="s">
        <v>54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5" workbookViewId="0">
      <selection activeCell="B34" sqref="B34:D34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>
        <v>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37</v>
      </c>
      <c r="C14" s="10" t="str">
        <f>'1'!C14</f>
        <v>304A</v>
      </c>
      <c r="D14" s="10" t="str">
        <f>'1'!D14</f>
        <v>ISIC</v>
      </c>
      <c r="E14" s="10">
        <f>'1'!E14</f>
        <v>30</v>
      </c>
      <c r="F14" s="10"/>
      <c r="G14" s="10"/>
      <c r="H14" s="11"/>
      <c r="I14" s="10">
        <f t="shared" ref="I14:I17" si="0">(E14-SUM(F14:G14))-K14</f>
        <v>30</v>
      </c>
      <c r="J14" s="11"/>
      <c r="K14" s="10">
        <v>0</v>
      </c>
      <c r="L14" s="11">
        <v>0</v>
      </c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37</v>
      </c>
      <c r="C15" s="10" t="str">
        <f>'1'!C15</f>
        <v>304A</v>
      </c>
      <c r="D15" s="10" t="str">
        <f>'1'!D15</f>
        <v>ISIC</v>
      </c>
      <c r="E15" s="10">
        <f>'1'!E15</f>
        <v>28</v>
      </c>
      <c r="F15" s="10"/>
      <c r="G15" s="10"/>
      <c r="H15" s="11"/>
      <c r="I15" s="10">
        <f t="shared" si="0"/>
        <v>28</v>
      </c>
      <c r="J15" s="11"/>
      <c r="K15" s="10">
        <v>0</v>
      </c>
      <c r="L15" s="11"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 xml:space="preserve">DESARROLLO SUSTENTABLE </v>
      </c>
      <c r="B16" s="10" t="s">
        <v>37</v>
      </c>
      <c r="C16" s="10" t="str">
        <f>'1'!C16</f>
        <v>304B</v>
      </c>
      <c r="D16" s="10" t="str">
        <f>'1'!D16</f>
        <v>ISIC</v>
      </c>
      <c r="E16" s="10">
        <f>'1'!E16</f>
        <v>28</v>
      </c>
      <c r="F16" s="10"/>
      <c r="G16" s="10"/>
      <c r="H16" s="11"/>
      <c r="I16" s="10">
        <f t="shared" si="0"/>
        <v>28</v>
      </c>
      <c r="J16" s="11"/>
      <c r="K16" s="10">
        <v>0</v>
      </c>
      <c r="L16" s="11">
        <v>0</v>
      </c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4" t="str">
        <f>'1'!A17</f>
        <v xml:space="preserve">FISICA GENERAL </v>
      </c>
      <c r="B17" s="10" t="s">
        <v>37</v>
      </c>
      <c r="C17" s="10" t="str">
        <f>'1'!C17</f>
        <v>304B</v>
      </c>
      <c r="D17" s="10" t="str">
        <f>'1'!D17</f>
        <v>ISIC</v>
      </c>
      <c r="E17" s="10">
        <f>'1'!E17</f>
        <v>28</v>
      </c>
      <c r="F17" s="10"/>
      <c r="G17" s="10"/>
      <c r="H17" s="11"/>
      <c r="I17" s="10">
        <f t="shared" si="0"/>
        <v>28</v>
      </c>
      <c r="J17" s="11"/>
      <c r="K17" s="10">
        <v>0</v>
      </c>
      <c r="L17" s="11">
        <v>0</v>
      </c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'1'!A18</f>
        <v>ARQUITECTURA DE COMPUTADORA</v>
      </c>
      <c r="B18" s="10"/>
      <c r="C18" s="10" t="str">
        <f>'1'!C18</f>
        <v>504B</v>
      </c>
      <c r="D18" s="10" t="str">
        <f>'1'!D18</f>
        <v>ISIC</v>
      </c>
      <c r="E18" s="10">
        <f>'1'!E18</f>
        <v>20</v>
      </c>
      <c r="F18" s="10"/>
      <c r="G18" s="10"/>
      <c r="H18" s="11"/>
      <c r="I18" s="10"/>
      <c r="J18" s="11"/>
      <c r="K18" s="10">
        <v>0</v>
      </c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61</v>
      </c>
      <c r="C37" s="29"/>
      <c r="D37" s="29"/>
      <c r="E37" s="21"/>
      <c r="F37" s="21"/>
      <c r="G37" s="30" t="s">
        <v>54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" workbookViewId="0">
      <selection activeCell="B37" sqref="B37:D3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>
        <v>3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38</v>
      </c>
      <c r="C14" s="10" t="str">
        <f>'1'!C14</f>
        <v>304A</v>
      </c>
      <c r="D14" s="10" t="str">
        <f>'1'!D14</f>
        <v>ISIC</v>
      </c>
      <c r="E14" s="10">
        <f>'1'!E14</f>
        <v>30</v>
      </c>
      <c r="F14" s="10"/>
      <c r="G14" s="10"/>
      <c r="H14" s="11"/>
      <c r="I14" s="10">
        <f t="shared" ref="I14:I18" si="0">(E14-SUM(F14:G14))-K14</f>
        <v>30</v>
      </c>
      <c r="J14" s="11"/>
      <c r="K14" s="10">
        <v>0</v>
      </c>
      <c r="L14" s="11">
        <v>0</v>
      </c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38</v>
      </c>
      <c r="C15" s="10" t="str">
        <f>'1'!C15</f>
        <v>304A</v>
      </c>
      <c r="D15" s="10" t="str">
        <f>'1'!D15</f>
        <v>ISIC</v>
      </c>
      <c r="E15" s="10">
        <f>'1'!E15</f>
        <v>28</v>
      </c>
      <c r="F15" s="10"/>
      <c r="G15" s="10"/>
      <c r="H15" s="11"/>
      <c r="I15" s="10">
        <f t="shared" si="0"/>
        <v>28</v>
      </c>
      <c r="J15" s="11"/>
      <c r="K15" s="10">
        <v>0</v>
      </c>
      <c r="L15" s="11"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 xml:space="preserve">DESARROLLO SUSTENTABLE </v>
      </c>
      <c r="B16" s="10" t="s">
        <v>38</v>
      </c>
      <c r="C16" s="10" t="str">
        <f>'1'!C16</f>
        <v>304B</v>
      </c>
      <c r="D16" s="10" t="str">
        <f>'1'!D16</f>
        <v>ISIC</v>
      </c>
      <c r="E16" s="10">
        <f>'1'!E16</f>
        <v>28</v>
      </c>
      <c r="F16" s="10"/>
      <c r="G16" s="10"/>
      <c r="H16" s="11"/>
      <c r="I16" s="10">
        <f t="shared" si="0"/>
        <v>28</v>
      </c>
      <c r="J16" s="11"/>
      <c r="K16" s="10">
        <v>0</v>
      </c>
      <c r="L16" s="11">
        <v>0</v>
      </c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4" t="str">
        <f>'1'!A17</f>
        <v xml:space="preserve">FISICA GENERAL </v>
      </c>
      <c r="B17" s="10" t="s">
        <v>38</v>
      </c>
      <c r="C17" s="10" t="str">
        <f>'1'!C17</f>
        <v>304B</v>
      </c>
      <c r="D17" s="10" t="str">
        <f>'1'!D17</f>
        <v>ISIC</v>
      </c>
      <c r="E17" s="10">
        <f>'1'!E17</f>
        <v>28</v>
      </c>
      <c r="F17" s="10"/>
      <c r="G17" s="10"/>
      <c r="H17" s="11"/>
      <c r="I17" s="10">
        <f>(E17-SUM(F17:G17))-K17</f>
        <v>28</v>
      </c>
      <c r="J17" s="11"/>
      <c r="K17" s="10">
        <v>0</v>
      </c>
      <c r="L17" s="11">
        <v>0</v>
      </c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">
        <v>43</v>
      </c>
      <c r="B18" s="10" t="s">
        <v>39</v>
      </c>
      <c r="C18" s="10" t="s">
        <v>44</v>
      </c>
      <c r="D18" s="10" t="s">
        <v>49</v>
      </c>
      <c r="E18" s="10">
        <v>10</v>
      </c>
      <c r="F18" s="10"/>
      <c r="G18" s="10"/>
      <c r="H18" s="11"/>
      <c r="I18" s="10">
        <f t="shared" si="0"/>
        <v>10</v>
      </c>
      <c r="J18" s="11"/>
      <c r="K18" s="10">
        <v>0</v>
      </c>
      <c r="L18" s="11">
        <v>0</v>
      </c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48</v>
      </c>
      <c r="B19" s="10" t="s">
        <v>39</v>
      </c>
      <c r="C19" s="10" t="s">
        <v>47</v>
      </c>
      <c r="D19" s="10" t="s">
        <v>49</v>
      </c>
      <c r="E19" s="10">
        <v>5</v>
      </c>
      <c r="F19" s="10"/>
      <c r="G19" s="10"/>
      <c r="H19" s="11"/>
      <c r="I19" s="10">
        <f>(E19-SUM(F19:G19))-K19</f>
        <v>5</v>
      </c>
      <c r="J19" s="11"/>
      <c r="K19" s="10">
        <v>0</v>
      </c>
      <c r="L19" s="11">
        <v>0</v>
      </c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61</v>
      </c>
      <c r="C37" s="29"/>
      <c r="D37" s="29"/>
      <c r="E37" s="21"/>
      <c r="F37" s="21"/>
      <c r="G37" s="30" t="s">
        <v>54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F41" sqref="F41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>
        <v>4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39</v>
      </c>
      <c r="C14" s="10" t="str">
        <f>'1'!C14</f>
        <v>304A</v>
      </c>
      <c r="D14" s="10" t="str">
        <f>'1'!D14</f>
        <v>ISIC</v>
      </c>
      <c r="E14" s="10">
        <f>'1'!E14</f>
        <v>30</v>
      </c>
      <c r="F14" s="10"/>
      <c r="G14" s="10"/>
      <c r="H14" s="11"/>
      <c r="I14" s="10">
        <f t="shared" ref="I14:I20" si="0">(E14-SUM(F14:G14))-K14</f>
        <v>30</v>
      </c>
      <c r="J14" s="11"/>
      <c r="K14" s="10">
        <v>0</v>
      </c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50</v>
      </c>
      <c r="C15" s="10" t="str">
        <f>'1'!C15</f>
        <v>304A</v>
      </c>
      <c r="D15" s="10" t="str">
        <f>'1'!D15</f>
        <v>ISIC</v>
      </c>
      <c r="E15" s="10">
        <f>'1'!E15</f>
        <v>28</v>
      </c>
      <c r="F15" s="10"/>
      <c r="G15" s="10"/>
      <c r="H15" s="11"/>
      <c r="I15" s="10">
        <f t="shared" si="0"/>
        <v>28</v>
      </c>
      <c r="J15" s="11"/>
      <c r="K15" s="10">
        <v>0</v>
      </c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">
        <v>43</v>
      </c>
      <c r="B16" s="10" t="s">
        <v>51</v>
      </c>
      <c r="C16" s="10" t="s">
        <v>44</v>
      </c>
      <c r="D16" s="10" t="str">
        <f>'1'!D16</f>
        <v>ISIC</v>
      </c>
      <c r="E16" s="10">
        <v>10</v>
      </c>
      <c r="F16" s="10"/>
      <c r="G16" s="10"/>
      <c r="H16" s="11"/>
      <c r="I16" s="10">
        <f t="shared" si="0"/>
        <v>10</v>
      </c>
      <c r="J16" s="11"/>
      <c r="K16" s="10">
        <v>0</v>
      </c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">
        <v>43</v>
      </c>
      <c r="B17" s="10" t="s">
        <v>52</v>
      </c>
      <c r="C17" s="10" t="s">
        <v>44</v>
      </c>
      <c r="D17" s="10" t="str">
        <f>'1'!D17</f>
        <v>ISIC</v>
      </c>
      <c r="E17" s="10">
        <v>10</v>
      </c>
      <c r="F17" s="10"/>
      <c r="G17" s="10"/>
      <c r="H17" s="11"/>
      <c r="I17" s="10">
        <f t="shared" si="0"/>
        <v>10</v>
      </c>
      <c r="J17" s="11"/>
      <c r="K17" s="10">
        <v>0</v>
      </c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">
        <v>33</v>
      </c>
      <c r="B18" s="10" t="s">
        <v>39</v>
      </c>
      <c r="C18" s="10" t="s">
        <v>53</v>
      </c>
      <c r="D18" s="10" t="s">
        <v>34</v>
      </c>
      <c r="E18" s="10">
        <v>20</v>
      </c>
      <c r="F18" s="10"/>
      <c r="G18" s="10"/>
      <c r="H18" s="11"/>
      <c r="I18" s="10">
        <f t="shared" si="0"/>
        <v>20</v>
      </c>
      <c r="J18" s="11"/>
      <c r="K18" s="10">
        <v>0</v>
      </c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33</v>
      </c>
      <c r="B19" s="10" t="s">
        <v>50</v>
      </c>
      <c r="C19" s="10" t="s">
        <v>53</v>
      </c>
      <c r="D19" s="10" t="s">
        <v>34</v>
      </c>
      <c r="E19" s="10">
        <v>20</v>
      </c>
      <c r="F19" s="10"/>
      <c r="G19" s="10"/>
      <c r="H19" s="11"/>
      <c r="I19" s="10">
        <f t="shared" si="0"/>
        <v>20</v>
      </c>
      <c r="J19" s="11"/>
      <c r="K19" s="10">
        <v>0</v>
      </c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24" t="s">
        <v>46</v>
      </c>
      <c r="B20" s="10" t="s">
        <v>50</v>
      </c>
      <c r="C20" s="10" t="s">
        <v>47</v>
      </c>
      <c r="D20" s="10" t="s">
        <v>34</v>
      </c>
      <c r="E20" s="10">
        <v>5</v>
      </c>
      <c r="F20" s="10"/>
      <c r="G20" s="10"/>
      <c r="H20" s="11"/>
      <c r="I20" s="10">
        <f t="shared" si="0"/>
        <v>5</v>
      </c>
      <c r="J20" s="11"/>
      <c r="K20" s="10">
        <v>0</v>
      </c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61</v>
      </c>
      <c r="C37" s="29"/>
      <c r="D37" s="29"/>
      <c r="E37" s="21"/>
      <c r="F37" s="21"/>
      <c r="G37" s="30" t="s">
        <v>54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workbookViewId="0">
      <selection activeCell="B37" sqref="B37:D3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9" t="s">
        <v>3</v>
      </c>
      <c r="B6" s="29"/>
      <c r="C6" s="29"/>
      <c r="D6" s="29"/>
      <c r="E6" s="50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6" t="s">
        <v>32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5" t="s">
        <v>8</v>
      </c>
      <c r="J8" s="29"/>
      <c r="K8" s="29"/>
      <c r="L8" s="36" t="str">
        <f>'1'!L8</f>
        <v>SEP23-ENE24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6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3" t="s">
        <v>41</v>
      </c>
      <c r="B14" s="10" t="s">
        <v>40</v>
      </c>
      <c r="C14" s="10" t="s">
        <v>42</v>
      </c>
      <c r="D14" s="10" t="str">
        <f>'1'!D14</f>
        <v>ISIC</v>
      </c>
      <c r="E14" s="10">
        <f>'1'!E14</f>
        <v>30</v>
      </c>
      <c r="F14" s="10">
        <v>3</v>
      </c>
      <c r="G14" s="10">
        <v>8</v>
      </c>
      <c r="H14" s="11">
        <v>0.91</v>
      </c>
      <c r="I14" s="10">
        <v>1</v>
      </c>
      <c r="J14" s="11">
        <v>0.08</v>
      </c>
      <c r="K14" s="10">
        <v>0</v>
      </c>
      <c r="L14" s="11">
        <f t="shared" ref="L14:L17" si="0">K14/E14</f>
        <v>0</v>
      </c>
      <c r="M14" s="10">
        <v>75.41</v>
      </c>
      <c r="N14" s="12">
        <v>0.66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23" t="s">
        <v>43</v>
      </c>
      <c r="B15" s="10" t="s">
        <v>40</v>
      </c>
      <c r="C15" s="10" t="s">
        <v>44</v>
      </c>
      <c r="D15" s="10" t="str">
        <f>'1'!D15</f>
        <v>ISIC</v>
      </c>
      <c r="E15" s="10">
        <f>'1'!E15</f>
        <v>28</v>
      </c>
      <c r="F15" s="10">
        <v>7</v>
      </c>
      <c r="G15" s="10">
        <v>2</v>
      </c>
      <c r="H15" s="11">
        <v>0.9</v>
      </c>
      <c r="I15" s="10">
        <v>10</v>
      </c>
      <c r="J15" s="11">
        <v>0.1</v>
      </c>
      <c r="K15" s="10">
        <v>1</v>
      </c>
      <c r="L15" s="11">
        <f t="shared" si="0"/>
        <v>3.5714285714285712E-2</v>
      </c>
      <c r="M15" s="10">
        <v>73.7</v>
      </c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23" t="s">
        <v>33</v>
      </c>
      <c r="B16" s="10" t="s">
        <v>40</v>
      </c>
      <c r="C16" s="10" t="s">
        <v>45</v>
      </c>
      <c r="D16" s="10" t="str">
        <f>'1'!D16</f>
        <v>ISIC</v>
      </c>
      <c r="E16" s="26">
        <f>'1'!E16</f>
        <v>28</v>
      </c>
      <c r="F16" s="10">
        <v>11</v>
      </c>
      <c r="G16" s="10">
        <v>8</v>
      </c>
      <c r="H16" s="11">
        <v>0.9</v>
      </c>
      <c r="I16" s="10">
        <f t="shared" ref="I16" si="1">(E16-SUM(F16:G16))-K16</f>
        <v>9</v>
      </c>
      <c r="J16" s="11">
        <v>9.5000000000000001E-2</v>
      </c>
      <c r="K16" s="10">
        <v>0</v>
      </c>
      <c r="L16" s="11">
        <f t="shared" si="0"/>
        <v>0</v>
      </c>
      <c r="M16" s="26">
        <v>75.8</v>
      </c>
      <c r="N16" s="27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4" t="s">
        <v>46</v>
      </c>
      <c r="B17" s="10" t="s">
        <v>40</v>
      </c>
      <c r="C17" s="10" t="s">
        <v>47</v>
      </c>
      <c r="D17" s="10" t="str">
        <f>'1'!D17</f>
        <v>ISIC</v>
      </c>
      <c r="E17" s="10">
        <f>'1'!E17</f>
        <v>28</v>
      </c>
      <c r="F17" s="10">
        <v>5</v>
      </c>
      <c r="G17" s="10">
        <v>0</v>
      </c>
      <c r="H17" s="11">
        <f t="shared" ref="H17" si="2">F17/E17</f>
        <v>0.17857142857142858</v>
      </c>
      <c r="I17" s="10">
        <v>0</v>
      </c>
      <c r="J17" s="11">
        <f t="shared" ref="J17" si="3">I17/E17</f>
        <v>0</v>
      </c>
      <c r="K17" s="10">
        <v>0</v>
      </c>
      <c r="L17" s="11">
        <f t="shared" si="0"/>
        <v>0</v>
      </c>
      <c r="M17" s="10">
        <v>83.85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23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4">SUM(E14:E27)</f>
        <v>114</v>
      </c>
      <c r="F28" s="16">
        <f t="shared" si="4"/>
        <v>26</v>
      </c>
      <c r="G28" s="16">
        <f t="shared" si="4"/>
        <v>18</v>
      </c>
      <c r="H28" s="17">
        <f>SUM(F28:G28)/E28</f>
        <v>0.38596491228070173</v>
      </c>
      <c r="I28" s="16">
        <f>(E28-SUM(F28:G28))-K28</f>
        <v>69</v>
      </c>
      <c r="J28" s="17">
        <f>I28/E28</f>
        <v>0.60526315789473684</v>
      </c>
      <c r="K28" s="16">
        <f>SUM(K14:K27)</f>
        <v>1</v>
      </c>
      <c r="L28" s="17">
        <f>K28/E28</f>
        <v>8.771929824561403E-3</v>
      </c>
      <c r="M28" s="16">
        <f t="shared" ref="M28:N28" si="5">AVERAGE(M14:M27)</f>
        <v>77.19</v>
      </c>
      <c r="N28" s="18">
        <f t="shared" si="5"/>
        <v>0.72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1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2" t="s">
        <v>27</v>
      </c>
      <c r="C33" s="29"/>
      <c r="D33" s="29"/>
      <c r="E33" s="1"/>
      <c r="F33" s="1"/>
      <c r="G33" s="33" t="s">
        <v>28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7" t="s">
        <v>29</v>
      </c>
      <c r="B35" s="29"/>
      <c r="C35" s="7"/>
      <c r="D35" s="1"/>
      <c r="E35" s="37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8" t="s">
        <v>61</v>
      </c>
      <c r="C37" s="29"/>
      <c r="D37" s="29"/>
      <c r="E37" s="21"/>
      <c r="F37" s="21"/>
      <c r="G37" s="30" t="s">
        <v>54</v>
      </c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2023-10-04T19:32:15Z</dcterms:modified>
</cp:coreProperties>
</file>