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D:\AGOSTO-DICIEMBRE 2023\REPORTE FINAL\"/>
    </mc:Choice>
  </mc:AlternateContent>
  <xr:revisionPtr revIDLastSave="0" documentId="8_{2CF133BB-879F-4D14-A759-C6F74CE6A174}" xr6:coauthVersionLast="47" xr6:coauthVersionMax="47" xr10:uidLastSave="{00000000-0000-0000-0000-000000000000}"/>
  <bookViews>
    <workbookView xWindow="10140" yWindow="0" windowWidth="10455" windowHeight="10905" tabRatio="500" firstSheet="1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D18" i="5" l="1"/>
  <c r="L36" i="4"/>
  <c r="N36" i="4"/>
  <c r="M36" i="4"/>
  <c r="F36" i="4"/>
  <c r="E36" i="4"/>
  <c r="D21" i="4" l="1"/>
  <c r="D22" i="4"/>
  <c r="A26" i="4"/>
  <c r="I15" i="4"/>
  <c r="C15" i="4"/>
  <c r="C19" i="4"/>
  <c r="C20" i="4"/>
  <c r="C26" i="4"/>
  <c r="A20" i="4"/>
  <c r="C18" i="3"/>
  <c r="A18" i="3"/>
  <c r="A19" i="3"/>
  <c r="D16" i="2" l="1"/>
  <c r="A15" i="2"/>
  <c r="E16" i="5"/>
  <c r="I19" i="3"/>
  <c r="I26" i="4"/>
  <c r="I18" i="3"/>
  <c r="E20" i="2"/>
  <c r="I27" i="1"/>
  <c r="I26" i="1"/>
  <c r="I25" i="1"/>
  <c r="I24" i="1"/>
  <c r="I23" i="1"/>
  <c r="I22" i="1"/>
  <c r="I21" i="1"/>
  <c r="I20" i="1"/>
  <c r="B10" i="5"/>
  <c r="N28" i="5"/>
  <c r="M28" i="5"/>
  <c r="K28" i="5"/>
  <c r="E14" i="5"/>
  <c r="E15" i="5"/>
  <c r="F28" i="5"/>
  <c r="G28" i="5"/>
  <c r="D17" i="5"/>
  <c r="D16" i="5"/>
  <c r="D15" i="5"/>
  <c r="D14" i="5"/>
  <c r="L8" i="5"/>
  <c r="H8" i="5"/>
  <c r="E8" i="5"/>
  <c r="B10" i="4"/>
  <c r="I20" i="4"/>
  <c r="D20" i="4"/>
  <c r="I19" i="4"/>
  <c r="D19" i="4"/>
  <c r="A19" i="4"/>
  <c r="I14" i="4"/>
  <c r="D14" i="4"/>
  <c r="C14" i="4"/>
  <c r="A14" i="4"/>
  <c r="L8" i="4"/>
  <c r="H8" i="4"/>
  <c r="E8" i="4"/>
  <c r="B10" i="3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D17" i="3"/>
  <c r="C17" i="3"/>
  <c r="A17" i="3"/>
  <c r="I16" i="3"/>
  <c r="D16" i="3"/>
  <c r="C16" i="3"/>
  <c r="A16" i="3"/>
  <c r="D15" i="3"/>
  <c r="C15" i="3"/>
  <c r="A15" i="3"/>
  <c r="I14" i="3"/>
  <c r="D14" i="3"/>
  <c r="C14" i="3"/>
  <c r="A14" i="3"/>
  <c r="L8" i="3"/>
  <c r="H8" i="3"/>
  <c r="E8" i="3"/>
  <c r="B10" i="2"/>
  <c r="E29" i="2"/>
  <c r="D29" i="2"/>
  <c r="C29" i="2"/>
  <c r="A29" i="2"/>
  <c r="E28" i="2"/>
  <c r="D28" i="2"/>
  <c r="C28" i="2"/>
  <c r="A28" i="2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D20" i="2"/>
  <c r="C20" i="2"/>
  <c r="A20" i="2"/>
  <c r="D18" i="2"/>
  <c r="C18" i="2"/>
  <c r="A18" i="2"/>
  <c r="D17" i="2"/>
  <c r="C17" i="2"/>
  <c r="A17" i="2"/>
  <c r="E15" i="2"/>
  <c r="I15" i="2" s="1"/>
  <c r="D15" i="2"/>
  <c r="C15" i="2"/>
  <c r="E14" i="2"/>
  <c r="I14" i="2"/>
  <c r="D14" i="2"/>
  <c r="C14" i="2"/>
  <c r="A14" i="2"/>
  <c r="L8" i="2"/>
  <c r="H8" i="2"/>
  <c r="E8" i="2"/>
  <c r="E28" i="5" l="1"/>
  <c r="H28" i="5" l="1"/>
  <c r="L28" i="5"/>
  <c r="I28" i="5"/>
  <c r="J28" i="5" s="1"/>
</calcChain>
</file>

<file path=xl/sharedStrings.xml><?xml version="1.0" encoding="utf-8"?>
<sst xmlns="http://schemas.openxmlformats.org/spreadsheetml/2006/main" count="253" uniqueCount="59">
  <si>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</si>
  <si>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</si>
  <si>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</si>
  <si>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</si>
  <si>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</si>
  <si>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</si>
  <si>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</si>
  <si>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</si>
  <si>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</si>
  <si>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</si>
  <si>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</si>
  <si>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</si>
  <si>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</si>
  <si>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</si>
  <si>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</si>
  <si>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</si>
  <si>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</si>
  <si>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</si>
  <si>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</si>
  <si>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</si>
  <si>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</si>
  <si>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</si>
  <si>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</si>
  <si>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</si>
  <si>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</si>
  <si>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</si>
  <si>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</si>
  <si>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</si>
  <si>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</si>
  <si>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</si>
  <si>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</si>
  <si>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</si>
  <si>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</si>
  <si>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ISIC</t>
  </si>
  <si>
    <t>PROFESOR(A):</t>
  </si>
  <si>
    <t>1º</t>
  </si>
  <si>
    <t>II</t>
  </si>
  <si>
    <t>III</t>
  </si>
  <si>
    <t>DESARROLLO PROFESIONAL</t>
  </si>
  <si>
    <t>ISC</t>
  </si>
  <si>
    <t>ISC. DIEGO DE JESUS VELAZQUEZ LUCHO</t>
  </si>
  <si>
    <t xml:space="preserve">DESARROLLO SUSTENTABLE </t>
  </si>
  <si>
    <t>304A</t>
  </si>
  <si>
    <t xml:space="preserve">FISICA GENERAL </t>
  </si>
  <si>
    <t>304B</t>
  </si>
  <si>
    <t>ARQUITECTURA DE COMPUTADORA</t>
  </si>
  <si>
    <t>ISC. MARIA ELENA MORALES BENITEZ</t>
  </si>
  <si>
    <t>SEP23-ENE24</t>
  </si>
  <si>
    <t xml:space="preserve">ISC. MARIA ELENA MORALES BENITEZ </t>
  </si>
  <si>
    <t>504A</t>
  </si>
  <si>
    <t>S/E</t>
  </si>
  <si>
    <t>IV</t>
  </si>
  <si>
    <t>V</t>
  </si>
  <si>
    <t>FISICA GENERAL</t>
  </si>
  <si>
    <t>VI</t>
  </si>
  <si>
    <t>VII</t>
  </si>
  <si>
    <t>FISICA GENERA</t>
  </si>
  <si>
    <t>ARQUITECTURA DE COMPUTADORAS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</si>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</sst>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8"/>
      <name val="Calibri"/>
      <scheme val="minor"/>
    </font>
    <font>
      <u/>
      <sz val="11"/>
      <color theme="10"/>
      <name val="Calibri"/>
      <scheme val="minor"/>
    </font>
    <font>
      <u/>
      <sz val="11"/>
      <color theme="11"/>
      <name val="Calibri"/>
      <scheme val="minor"/>
    </font>
    <font>
      <sz val="8"/>
      <color theme="1"/>
      <name val="Arial"/>
    </font>
    <font>
      <sz val="9"/>
      <color theme="1"/>
      <name val="Arial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9" fontId="1" fillId="3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9" fontId="1" fillId="0" borderId="0" xfId="0" applyNumberFormat="1" applyFont="1" applyBorder="1" applyAlignment="1">
      <alignment horizontal="center" vertical="center" wrapText="1"/>
    </xf>
    <xf numFmtId="9" fontId="10" fillId="0" borderId="12" xfId="0" applyNumberFormat="1" applyFont="1" applyBorder="1" applyAlignment="1">
      <alignment horizontal="center" vertical="center" wrapText="1"/>
    </xf>
    <xf numFmtId="9" fontId="1" fillId="2" borderId="14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NUL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>
      <selection activeCell="A17" sqref="A17"/>
    </sheetView>
  </sheetViews>
  <sheetFormatPr baseColWidth="10" defaultColWidth="14.42578125" defaultRowHeight="15" customHeight="1"/>
  <cols>
    <col min="1" max="1" width="38.42578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>
      <c r="A1" s="1"/>
      <c r="B1" s="4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28"/>
      <c r="C6" s="28"/>
      <c r="D6" s="28"/>
      <c r="E6" s="49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5" t="s">
        <v>35</v>
      </c>
      <c r="C8" s="34"/>
      <c r="D8" s="5" t="s">
        <v>6</v>
      </c>
      <c r="E8" s="6">
        <v>5</v>
      </c>
      <c r="F8" s="1"/>
      <c r="G8" s="4" t="s">
        <v>7</v>
      </c>
      <c r="H8" s="6">
        <v>3</v>
      </c>
      <c r="I8" s="44" t="s">
        <v>8</v>
      </c>
      <c r="J8" s="28"/>
      <c r="K8" s="28"/>
      <c r="L8" s="35" t="s">
        <v>47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34</v>
      </c>
      <c r="B10" s="35" t="s">
        <v>48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9" t="s">
        <v>41</v>
      </c>
      <c r="B14" s="10" t="s">
        <v>21</v>
      </c>
      <c r="C14" s="10" t="s">
        <v>42</v>
      </c>
      <c r="D14" s="10" t="s">
        <v>33</v>
      </c>
      <c r="E14" s="10">
        <v>30</v>
      </c>
      <c r="F14" s="10">
        <v>30</v>
      </c>
      <c r="G14" s="10">
        <v>0</v>
      </c>
      <c r="H14" s="11"/>
      <c r="I14" s="10">
        <v>0</v>
      </c>
      <c r="J14" s="11"/>
      <c r="K14" s="10">
        <v>0</v>
      </c>
      <c r="L14" s="11">
        <v>0</v>
      </c>
      <c r="M14" s="10">
        <v>86</v>
      </c>
      <c r="N14" s="12">
        <v>0.4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9" t="s">
        <v>43</v>
      </c>
      <c r="B15" s="10" t="s">
        <v>21</v>
      </c>
      <c r="C15" s="10" t="s">
        <v>42</v>
      </c>
      <c r="D15" s="10" t="s">
        <v>33</v>
      </c>
      <c r="E15" s="10">
        <v>28</v>
      </c>
      <c r="F15" s="10">
        <v>28</v>
      </c>
      <c r="G15" s="10">
        <v>0</v>
      </c>
      <c r="H15" s="11"/>
      <c r="I15" s="10">
        <v>0</v>
      </c>
      <c r="J15" s="11"/>
      <c r="K15" s="10">
        <v>0</v>
      </c>
      <c r="L15" s="11">
        <v>0</v>
      </c>
      <c r="M15" s="10">
        <v>83</v>
      </c>
      <c r="N15" s="12">
        <v>0.25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24" t="s">
        <v>41</v>
      </c>
      <c r="B16" s="10" t="s">
        <v>21</v>
      </c>
      <c r="C16" s="10" t="s">
        <v>44</v>
      </c>
      <c r="D16" s="10" t="s">
        <v>33</v>
      </c>
      <c r="E16" s="10">
        <v>29</v>
      </c>
      <c r="F16" s="10">
        <v>29</v>
      </c>
      <c r="G16" s="10">
        <v>0</v>
      </c>
      <c r="H16" s="11"/>
      <c r="I16" s="10">
        <v>0</v>
      </c>
      <c r="J16" s="11"/>
      <c r="K16" s="10">
        <v>0</v>
      </c>
      <c r="L16" s="11">
        <v>0</v>
      </c>
      <c r="M16" s="10">
        <v>83</v>
      </c>
      <c r="N16" s="12">
        <v>0.42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22" t="s">
        <v>43</v>
      </c>
      <c r="B17" s="10" t="s">
        <v>21</v>
      </c>
      <c r="C17" s="10" t="s">
        <v>44</v>
      </c>
      <c r="D17" s="10" t="s">
        <v>33</v>
      </c>
      <c r="E17" s="10">
        <v>28</v>
      </c>
      <c r="F17" s="10">
        <v>28</v>
      </c>
      <c r="G17" s="10">
        <v>0</v>
      </c>
      <c r="H17" s="11"/>
      <c r="I17" s="10">
        <v>0</v>
      </c>
      <c r="J17" s="11"/>
      <c r="K17" s="10">
        <v>0</v>
      </c>
      <c r="L17" s="11">
        <v>0</v>
      </c>
      <c r="M17" s="10">
        <v>77</v>
      </c>
      <c r="N17" s="12">
        <v>0.7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9" t="s">
        <v>45</v>
      </c>
      <c r="B18" s="10" t="s">
        <v>21</v>
      </c>
      <c r="C18" s="10" t="s">
        <v>49</v>
      </c>
      <c r="D18" s="10" t="s">
        <v>33</v>
      </c>
      <c r="E18" s="10">
        <v>20</v>
      </c>
      <c r="F18" s="10">
        <v>20</v>
      </c>
      <c r="G18" s="10">
        <v>0</v>
      </c>
      <c r="H18" s="11"/>
      <c r="I18" s="10">
        <v>0</v>
      </c>
      <c r="J18" s="11"/>
      <c r="K18" s="10">
        <v>0</v>
      </c>
      <c r="L18" s="11">
        <v>0</v>
      </c>
      <c r="M18" s="10">
        <v>80</v>
      </c>
      <c r="N18" s="12">
        <v>0.85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9"/>
      <c r="B19" s="10"/>
      <c r="C19" s="10"/>
      <c r="D19" s="10"/>
      <c r="E19" s="10"/>
      <c r="F19" s="10"/>
      <c r="G19" s="10"/>
      <c r="H19" s="11"/>
      <c r="I19" s="10">
        <v>0</v>
      </c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4"/>
      <c r="B20" s="10"/>
      <c r="C20" s="10"/>
      <c r="D20" s="10"/>
      <c r="E20" s="10"/>
      <c r="F20" s="10"/>
      <c r="G20" s="10"/>
      <c r="H20" s="11"/>
      <c r="I20" s="10">
        <f t="shared" ref="I20:I27" si="0">(E20-SUM(F20:G20))-K20</f>
        <v>0</v>
      </c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4"/>
      <c r="B21" s="10"/>
      <c r="C21" s="10"/>
      <c r="D21" s="10"/>
      <c r="E21" s="10"/>
      <c r="F21" s="10"/>
      <c r="G21" s="10"/>
      <c r="H21" s="11"/>
      <c r="I21" s="10">
        <f t="shared" si="0"/>
        <v>0</v>
      </c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4"/>
      <c r="B22" s="10"/>
      <c r="C22" s="10"/>
      <c r="D22" s="10"/>
      <c r="E22" s="10"/>
      <c r="F22" s="10"/>
      <c r="G22" s="10"/>
      <c r="H22" s="11"/>
      <c r="I22" s="10">
        <f t="shared" si="0"/>
        <v>0</v>
      </c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4"/>
      <c r="B23" s="10"/>
      <c r="C23" s="10"/>
      <c r="D23" s="10"/>
      <c r="E23" s="10"/>
      <c r="F23" s="10"/>
      <c r="G23" s="10"/>
      <c r="H23" s="11"/>
      <c r="I23" s="10">
        <f t="shared" si="0"/>
        <v>0</v>
      </c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4"/>
      <c r="B24" s="10"/>
      <c r="C24" s="10"/>
      <c r="D24" s="10"/>
      <c r="E24" s="10"/>
      <c r="F24" s="10"/>
      <c r="G24" s="10"/>
      <c r="H24" s="11"/>
      <c r="I24" s="10">
        <f t="shared" si="0"/>
        <v>0</v>
      </c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4"/>
      <c r="B25" s="10"/>
      <c r="C25" s="10"/>
      <c r="D25" s="10"/>
      <c r="E25" s="10"/>
      <c r="F25" s="10"/>
      <c r="G25" s="10"/>
      <c r="H25" s="11"/>
      <c r="I25" s="10">
        <f t="shared" si="0"/>
        <v>0</v>
      </c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4"/>
      <c r="B26" s="10"/>
      <c r="C26" s="10"/>
      <c r="D26" s="10"/>
      <c r="E26" s="10"/>
      <c r="F26" s="10"/>
      <c r="G26" s="10"/>
      <c r="H26" s="11"/>
      <c r="I26" s="10">
        <f t="shared" si="0"/>
        <v>0</v>
      </c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4"/>
      <c r="B27" s="10"/>
      <c r="C27" s="10"/>
      <c r="D27" s="10"/>
      <c r="E27" s="10"/>
      <c r="F27" s="10"/>
      <c r="G27" s="10"/>
      <c r="H27" s="11"/>
      <c r="I27" s="10">
        <f t="shared" si="0"/>
        <v>0</v>
      </c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25</v>
      </c>
      <c r="B28" s="16"/>
      <c r="C28" s="16"/>
      <c r="D28" s="16"/>
      <c r="E28" s="16">
        <v>106</v>
      </c>
      <c r="F28" s="16">
        <v>100</v>
      </c>
      <c r="G28" s="16">
        <v>0</v>
      </c>
      <c r="H28" s="17"/>
      <c r="I28" s="16">
        <v>6</v>
      </c>
      <c r="J28" s="17"/>
      <c r="K28" s="16">
        <v>0</v>
      </c>
      <c r="L28" s="17">
        <v>0</v>
      </c>
      <c r="M28" s="16">
        <v>72.599999999999994</v>
      </c>
      <c r="N28" s="18">
        <v>0.77800000000000002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0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27</v>
      </c>
      <c r="C33" s="28"/>
      <c r="D33" s="28"/>
      <c r="E33" s="1"/>
      <c r="F33" s="1"/>
      <c r="G33" s="32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29</v>
      </c>
      <c r="B35" s="28"/>
      <c r="C35" s="7"/>
      <c r="D35" s="1"/>
      <c r="E35" s="36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7" t="s">
        <v>46</v>
      </c>
      <c r="C37" s="28"/>
      <c r="D37" s="28"/>
      <c r="E37" s="21"/>
      <c r="F37" s="21"/>
      <c r="G37" s="29" t="s">
        <v>40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2"/>
  <sheetViews>
    <sheetView view="pageBreakPreview" topLeftCell="A7" zoomScale="89" zoomScaleNormal="100" zoomScaleSheetLayoutView="89" workbookViewId="0">
      <selection activeCell="J17" sqref="J17:J20"/>
    </sheetView>
  </sheetViews>
  <sheetFormatPr baseColWidth="10" defaultColWidth="14.42578125" defaultRowHeight="15" customHeight="1"/>
  <cols>
    <col min="1" max="1" width="38.42578125" customWidth="1"/>
    <col min="2" max="2" width="4.7109375" customWidth="1"/>
    <col min="3" max="3" width="5.42578125" customWidth="1"/>
    <col min="4" max="4" width="25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>
      <c r="A1" s="1"/>
      <c r="B1" s="4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28"/>
      <c r="C6" s="28"/>
      <c r="D6" s="28"/>
      <c r="E6" s="49" t="s">
        <v>4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5">
        <v>2</v>
      </c>
      <c r="C8" s="34"/>
      <c r="D8" s="5" t="s">
        <v>6</v>
      </c>
      <c r="E8" s="20">
        <f>'1'!E8</f>
        <v>5</v>
      </c>
      <c r="G8" s="4" t="s">
        <v>7</v>
      </c>
      <c r="H8" s="20">
        <f>'1'!H8</f>
        <v>3</v>
      </c>
      <c r="I8" s="44" t="s">
        <v>8</v>
      </c>
      <c r="J8" s="28"/>
      <c r="K8" s="28"/>
      <c r="L8" s="35" t="str">
        <f>'1'!L8</f>
        <v>SEP23-ENE24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5" t="str">
        <f>'1'!B10</f>
        <v xml:space="preserve">ISC. MARIA ELENA MORALES BENITEZ 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 xml:space="preserve">DESARROLLO SUSTENTABLE </v>
      </c>
      <c r="B14" s="10" t="s">
        <v>36</v>
      </c>
      <c r="C14" s="10" t="str">
        <f>'1'!C14</f>
        <v>304A</v>
      </c>
      <c r="D14" s="10" t="str">
        <f>'1'!D14</f>
        <v>ISIC</v>
      </c>
      <c r="E14" s="10">
        <f>'1'!E14</f>
        <v>30</v>
      </c>
      <c r="F14" s="10">
        <v>30</v>
      </c>
      <c r="G14" s="10"/>
      <c r="H14" s="11"/>
      <c r="I14" s="10">
        <f t="shared" ref="I14:I15" si="0">(E14-SUM(F14:G14))-K14</f>
        <v>0</v>
      </c>
      <c r="J14" s="11"/>
      <c r="K14" s="10">
        <v>0</v>
      </c>
      <c r="L14" s="11">
        <v>0</v>
      </c>
      <c r="M14" s="10">
        <v>86</v>
      </c>
      <c r="N14" s="12">
        <v>0.44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 xml:space="preserve">FISICA GENERAL </v>
      </c>
      <c r="B15" s="10" t="s">
        <v>36</v>
      </c>
      <c r="C15" s="10" t="str">
        <f>'1'!C15</f>
        <v>304A</v>
      </c>
      <c r="D15" s="10" t="str">
        <f>'1'!D15</f>
        <v>ISIC</v>
      </c>
      <c r="E15" s="10">
        <f>'1'!E15</f>
        <v>28</v>
      </c>
      <c r="F15" s="10">
        <v>28</v>
      </c>
      <c r="G15" s="10"/>
      <c r="H15" s="11"/>
      <c r="I15" s="10">
        <f t="shared" si="0"/>
        <v>0</v>
      </c>
      <c r="J15" s="11"/>
      <c r="K15" s="10">
        <v>0</v>
      </c>
      <c r="L15" s="11">
        <v>0</v>
      </c>
      <c r="M15" s="10">
        <v>84</v>
      </c>
      <c r="N15" s="12">
        <v>0.26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">
        <v>43</v>
      </c>
      <c r="B16" s="10" t="s">
        <v>37</v>
      </c>
      <c r="C16" s="10" t="s">
        <v>42</v>
      </c>
      <c r="D16" s="10" t="str">
        <f>'1'!D16</f>
        <v>ISIC</v>
      </c>
      <c r="E16" s="10">
        <v>28</v>
      </c>
      <c r="F16" s="10">
        <v>28</v>
      </c>
      <c r="G16" s="10"/>
      <c r="H16" s="11"/>
      <c r="I16" s="10">
        <v>0</v>
      </c>
      <c r="J16" s="11"/>
      <c r="K16" s="10">
        <v>0</v>
      </c>
      <c r="L16" s="11">
        <v>0</v>
      </c>
      <c r="M16" s="10">
        <v>83</v>
      </c>
      <c r="N16" s="12">
        <v>0.26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10" t="str">
        <f>'1'!A16</f>
        <v xml:space="preserve">DESARROLLO SUSTENTABLE </v>
      </c>
      <c r="B17" s="10" t="s">
        <v>36</v>
      </c>
      <c r="C17" s="10" t="str">
        <f>'1'!C16</f>
        <v>304B</v>
      </c>
      <c r="D17" s="10" t="str">
        <f>'1'!D16</f>
        <v>ISIC</v>
      </c>
      <c r="E17" s="10">
        <v>29</v>
      </c>
      <c r="F17" s="10">
        <v>28</v>
      </c>
      <c r="G17" s="10"/>
      <c r="H17" s="11"/>
      <c r="I17" s="10">
        <v>1</v>
      </c>
      <c r="J17" s="11"/>
      <c r="K17" s="10">
        <v>0</v>
      </c>
      <c r="L17" s="11">
        <v>0</v>
      </c>
      <c r="M17" s="10">
        <v>79</v>
      </c>
      <c r="N17" s="12">
        <v>0.83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10" t="str">
        <f>'1'!A17</f>
        <v xml:space="preserve">FISICA GENERAL </v>
      </c>
      <c r="B18" s="10" t="s">
        <v>36</v>
      </c>
      <c r="C18" s="10" t="str">
        <f>'1'!C17</f>
        <v>304B</v>
      </c>
      <c r="D18" s="10" t="str">
        <f>'1'!D17</f>
        <v>ISIC</v>
      </c>
      <c r="E18" s="10">
        <v>30</v>
      </c>
      <c r="F18" s="10">
        <v>27</v>
      </c>
      <c r="G18" s="10"/>
      <c r="H18" s="11"/>
      <c r="I18" s="10">
        <v>1</v>
      </c>
      <c r="J18" s="11"/>
      <c r="K18" s="10">
        <v>0</v>
      </c>
      <c r="L18" s="11">
        <v>0</v>
      </c>
      <c r="M18" s="10">
        <v>79</v>
      </c>
      <c r="N18" s="12">
        <v>0.6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 t="s">
        <v>43</v>
      </c>
      <c r="B19" s="10" t="s">
        <v>37</v>
      </c>
      <c r="C19" s="10" t="s">
        <v>44</v>
      </c>
      <c r="D19" s="10" t="s">
        <v>33</v>
      </c>
      <c r="E19" s="10">
        <v>30</v>
      </c>
      <c r="F19" s="10">
        <v>25</v>
      </c>
      <c r="G19" s="10"/>
      <c r="H19" s="11"/>
      <c r="I19" s="10">
        <v>5</v>
      </c>
      <c r="J19" s="11"/>
      <c r="K19" s="10">
        <v>0</v>
      </c>
      <c r="L19" s="11">
        <v>0</v>
      </c>
      <c r="M19" s="10">
        <v>70</v>
      </c>
      <c r="N19" s="12">
        <v>0.6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 t="str">
        <f>'1'!A18</f>
        <v>ARQUITECTURA DE COMPUTADORA</v>
      </c>
      <c r="B20" s="10" t="s">
        <v>36</v>
      </c>
      <c r="C20" s="10" t="str">
        <f>'1'!C18</f>
        <v>504A</v>
      </c>
      <c r="D20" s="10" t="str">
        <f>'1'!D18</f>
        <v>ISIC</v>
      </c>
      <c r="E20" s="10">
        <f>'1'!E18</f>
        <v>20</v>
      </c>
      <c r="F20" s="10">
        <v>20</v>
      </c>
      <c r="G20" s="10"/>
      <c r="H20" s="11"/>
      <c r="I20" s="10">
        <v>0</v>
      </c>
      <c r="J20" s="11"/>
      <c r="K20" s="10">
        <v>0</v>
      </c>
      <c r="L20" s="11">
        <v>0</v>
      </c>
      <c r="M20" s="10">
        <v>81</v>
      </c>
      <c r="N20" s="12">
        <v>0.3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>
        <f>'1'!A19</f>
        <v>0</v>
      </c>
      <c r="B21" s="10"/>
      <c r="C21" s="10">
        <f>'1'!C19</f>
        <v>0</v>
      </c>
      <c r="D21" s="10">
        <f>'1'!D19</f>
        <v>0</v>
      </c>
      <c r="E21" s="10">
        <f>'1'!E19</f>
        <v>0</v>
      </c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>
        <f>'1'!A20</f>
        <v>0</v>
      </c>
      <c r="B22" s="10"/>
      <c r="C22" s="10">
        <f>'1'!C20</f>
        <v>0</v>
      </c>
      <c r="D22" s="10">
        <f>'1'!D20</f>
        <v>0</v>
      </c>
      <c r="E22" s="10">
        <f>'1'!E20</f>
        <v>0</v>
      </c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>
        <f>'1'!A21</f>
        <v>0</v>
      </c>
      <c r="B23" s="10"/>
      <c r="C23" s="10">
        <f>'1'!C21</f>
        <v>0</v>
      </c>
      <c r="D23" s="10">
        <f>'1'!D21</f>
        <v>0</v>
      </c>
      <c r="E23" s="10">
        <f>'1'!E21</f>
        <v>0</v>
      </c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>
        <f>'1'!A22</f>
        <v>0</v>
      </c>
      <c r="B24" s="10"/>
      <c r="C24" s="10">
        <f>'1'!C22</f>
        <v>0</v>
      </c>
      <c r="D24" s="10">
        <f>'1'!D22</f>
        <v>0</v>
      </c>
      <c r="E24" s="10">
        <f>'1'!E22</f>
        <v>0</v>
      </c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>
        <f>'1'!A23</f>
        <v>0</v>
      </c>
      <c r="B25" s="10"/>
      <c r="C25" s="10">
        <f>'1'!C23</f>
        <v>0</v>
      </c>
      <c r="D25" s="10">
        <f>'1'!D23</f>
        <v>0</v>
      </c>
      <c r="E25" s="10">
        <f>'1'!E23</f>
        <v>0</v>
      </c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>
        <f>'1'!A24</f>
        <v>0</v>
      </c>
      <c r="B26" s="10"/>
      <c r="C26" s="10">
        <f>'1'!C24</f>
        <v>0</v>
      </c>
      <c r="D26" s="10">
        <f>'1'!D24</f>
        <v>0</v>
      </c>
      <c r="E26" s="10">
        <f>'1'!E24</f>
        <v>0</v>
      </c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2.75" customHeight="1">
      <c r="A27" s="10">
        <f>'1'!A25</f>
        <v>0</v>
      </c>
      <c r="B27" s="10"/>
      <c r="C27" s="10">
        <f>'1'!C25</f>
        <v>0</v>
      </c>
      <c r="D27" s="10">
        <f>'1'!D25</f>
        <v>0</v>
      </c>
      <c r="E27" s="10">
        <f>'1'!E25</f>
        <v>0</v>
      </c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0">
        <f>'1'!A26</f>
        <v>0</v>
      </c>
      <c r="B28" s="10"/>
      <c r="C28" s="10">
        <f>'1'!C26</f>
        <v>0</v>
      </c>
      <c r="D28" s="10">
        <f>'1'!D26</f>
        <v>0</v>
      </c>
      <c r="E28" s="10">
        <f>'1'!E26</f>
        <v>0</v>
      </c>
      <c r="F28" s="10"/>
      <c r="G28" s="10"/>
      <c r="H28" s="11"/>
      <c r="I28" s="10"/>
      <c r="J28" s="11"/>
      <c r="K28" s="10"/>
      <c r="L28" s="11"/>
      <c r="M28" s="10"/>
      <c r="N28" s="12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6.5" customHeight="1">
      <c r="A29" s="10">
        <f>'1'!A27</f>
        <v>0</v>
      </c>
      <c r="B29" s="10"/>
      <c r="C29" s="10">
        <f>'1'!C27</f>
        <v>0</v>
      </c>
      <c r="D29" s="10">
        <f>'1'!D27</f>
        <v>0</v>
      </c>
      <c r="E29" s="10">
        <f>'1'!E27</f>
        <v>0</v>
      </c>
      <c r="F29" s="10"/>
      <c r="G29" s="10"/>
      <c r="H29" s="11"/>
      <c r="I29" s="10"/>
      <c r="J29" s="11"/>
      <c r="K29" s="10"/>
      <c r="L29" s="11"/>
      <c r="M29" s="10"/>
      <c r="N29" s="12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2.75" customHeight="1">
      <c r="A30" s="15" t="s">
        <v>25</v>
      </c>
      <c r="B30" s="16"/>
      <c r="C30" s="16"/>
      <c r="D30" s="16"/>
      <c r="E30" s="16"/>
      <c r="F30" s="16"/>
      <c r="G30" s="16"/>
      <c r="H30" s="17"/>
      <c r="I30" s="16"/>
      <c r="J30" s="17"/>
      <c r="K30" s="16"/>
      <c r="L30" s="17"/>
      <c r="M30" s="16"/>
      <c r="N30" s="1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0" customHeight="1">
      <c r="A32" s="30" t="s">
        <v>26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31" t="s">
        <v>27</v>
      </c>
      <c r="C35" s="28"/>
      <c r="D35" s="28"/>
      <c r="E35" s="1"/>
      <c r="F35" s="1"/>
      <c r="G35" s="32" t="s">
        <v>28</v>
      </c>
      <c r="H35" s="28"/>
      <c r="I35" s="28"/>
      <c r="J35" s="2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62.25" customHeight="1">
      <c r="A36" s="1"/>
      <c r="B36" s="33"/>
      <c r="C36" s="34"/>
      <c r="D36" s="34"/>
      <c r="E36" s="1"/>
      <c r="F36" s="1"/>
      <c r="G36" s="35"/>
      <c r="H36" s="34"/>
      <c r="I36" s="34"/>
      <c r="J36" s="3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hidden="1" customHeight="1">
      <c r="A37" s="36" t="s">
        <v>29</v>
      </c>
      <c r="B37" s="28"/>
      <c r="C37" s="7"/>
      <c r="D37" s="1"/>
      <c r="E37" s="36"/>
      <c r="F37" s="28"/>
      <c r="G37" s="28"/>
      <c r="H37" s="2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hidden="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5" customHeight="1">
      <c r="A39" s="1"/>
      <c r="B39" s="27" t="s">
        <v>46</v>
      </c>
      <c r="C39" s="28"/>
      <c r="D39" s="28"/>
      <c r="E39" s="21"/>
      <c r="F39" s="21"/>
      <c r="G39" s="29" t="s">
        <v>40</v>
      </c>
      <c r="H39" s="28"/>
      <c r="I39" s="28"/>
      <c r="J39" s="2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9:D39"/>
    <mergeCell ref="G39:J39"/>
    <mergeCell ref="A32:N32"/>
    <mergeCell ref="B35:D35"/>
    <mergeCell ref="G35:J35"/>
    <mergeCell ref="B36:D36"/>
    <mergeCell ref="G36:J36"/>
    <mergeCell ref="A37:B37"/>
    <mergeCell ref="E37:H37"/>
  </mergeCells>
  <phoneticPr fontId="5" type="noConversion"/>
  <pageMargins left="0.70866141732283472" right="0.70866141732283472" top="0.74803149606299213" bottom="1.05125" header="0" footer="0"/>
  <pageSetup scale="70" orientation="landscape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>
      <selection activeCell="E14" sqref="E14"/>
    </sheetView>
  </sheetViews>
  <sheetFormatPr baseColWidth="10" defaultColWidth="14.42578125" defaultRowHeight="15" customHeight="1"/>
  <cols>
    <col min="1" max="1" width="38.42578125" customWidth="1"/>
    <col min="2" max="2" width="4.7109375" customWidth="1"/>
    <col min="3" max="3" width="5.42578125" customWidth="1"/>
    <col min="4" max="4" width="25.28515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>
      <c r="A1" s="1"/>
      <c r="B1" s="4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28"/>
      <c r="C6" s="28"/>
      <c r="D6" s="28"/>
      <c r="E6" s="49" t="s">
        <v>31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5">
        <v>3</v>
      </c>
      <c r="C8" s="34"/>
      <c r="D8" s="5" t="s">
        <v>6</v>
      </c>
      <c r="E8" s="20">
        <f>'1'!E8</f>
        <v>5</v>
      </c>
      <c r="G8" s="4" t="s">
        <v>7</v>
      </c>
      <c r="H8" s="20">
        <f>'1'!H8</f>
        <v>3</v>
      </c>
      <c r="I8" s="44" t="s">
        <v>8</v>
      </c>
      <c r="J8" s="28"/>
      <c r="K8" s="28"/>
      <c r="L8" s="35" t="str">
        <f>'1'!L8</f>
        <v>SEP23-ENE24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5" t="str">
        <f>'1'!B10</f>
        <v xml:space="preserve">ISC. MARIA ELENA MORALES BENITEZ 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 xml:space="preserve">DESARROLLO SUSTENTABLE </v>
      </c>
      <c r="B14" s="10" t="s">
        <v>37</v>
      </c>
      <c r="C14" s="10" t="str">
        <f>'1'!C14</f>
        <v>304A</v>
      </c>
      <c r="D14" s="10" t="str">
        <f>'1'!D14</f>
        <v>ISIC</v>
      </c>
      <c r="E14" s="10">
        <v>30</v>
      </c>
      <c r="F14" s="10">
        <v>30</v>
      </c>
      <c r="G14" s="10"/>
      <c r="H14" s="11"/>
      <c r="I14" s="10">
        <f t="shared" ref="I14:I18" si="0">(E14-SUM(F14:G14))-K14</f>
        <v>0</v>
      </c>
      <c r="J14" s="11"/>
      <c r="K14" s="10">
        <v>0</v>
      </c>
      <c r="L14" s="11">
        <v>0</v>
      </c>
      <c r="M14" s="10">
        <v>86</v>
      </c>
      <c r="N14" s="12">
        <v>0.12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tr">
        <f>'1'!A15</f>
        <v xml:space="preserve">FISICA GENERAL </v>
      </c>
      <c r="B15" s="10" t="s">
        <v>50</v>
      </c>
      <c r="C15" s="10" t="str">
        <f>'1'!C15</f>
        <v>304A</v>
      </c>
      <c r="D15" s="10" t="str">
        <f>'1'!D15</f>
        <v>ISIC</v>
      </c>
      <c r="E15" s="10">
        <v>28</v>
      </c>
      <c r="F15" s="10"/>
      <c r="G15" s="10"/>
      <c r="H15" s="11"/>
      <c r="I15" s="10">
        <v>0</v>
      </c>
      <c r="J15" s="11"/>
      <c r="K15" s="10">
        <v>0</v>
      </c>
      <c r="L15" s="11">
        <v>0</v>
      </c>
      <c r="M15" s="10"/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tr">
        <f>'1'!A16</f>
        <v xml:space="preserve">DESARROLLO SUSTENTABLE </v>
      </c>
      <c r="B16" s="10" t="s">
        <v>37</v>
      </c>
      <c r="C16" s="10" t="str">
        <f>'1'!C16</f>
        <v>304B</v>
      </c>
      <c r="D16" s="10" t="str">
        <f>'1'!D16</f>
        <v>ISIC</v>
      </c>
      <c r="E16" s="10">
        <v>29</v>
      </c>
      <c r="F16" s="10">
        <v>28</v>
      </c>
      <c r="G16" s="10"/>
      <c r="H16" s="11"/>
      <c r="I16" s="10">
        <f t="shared" si="0"/>
        <v>1</v>
      </c>
      <c r="J16" s="11"/>
      <c r="K16" s="10">
        <v>0</v>
      </c>
      <c r="L16" s="11">
        <v>0</v>
      </c>
      <c r="M16" s="10">
        <v>78</v>
      </c>
      <c r="N16" s="12">
        <v>0.97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23" t="str">
        <f>'1'!A17</f>
        <v xml:space="preserve">FISICA GENERAL </v>
      </c>
      <c r="B17" s="10" t="s">
        <v>50</v>
      </c>
      <c r="C17" s="10" t="str">
        <f>'1'!C17</f>
        <v>304B</v>
      </c>
      <c r="D17" s="10" t="str">
        <f>'1'!D17</f>
        <v>ISIC</v>
      </c>
      <c r="E17" s="10">
        <v>30</v>
      </c>
      <c r="F17" s="10"/>
      <c r="G17" s="10"/>
      <c r="H17" s="11"/>
      <c r="I17" s="10">
        <v>0</v>
      </c>
      <c r="J17" s="11"/>
      <c r="K17" s="10">
        <v>0</v>
      </c>
      <c r="L17" s="11">
        <v>0</v>
      </c>
      <c r="M17" s="10"/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23" t="str">
        <f>'1'!A18</f>
        <v>ARQUITECTURA DE COMPUTADORA</v>
      </c>
      <c r="B18" s="10" t="s">
        <v>37</v>
      </c>
      <c r="C18" s="10" t="str">
        <f>'1'!C18</f>
        <v>504A</v>
      </c>
      <c r="D18" s="10" t="s">
        <v>39</v>
      </c>
      <c r="E18" s="10">
        <v>20</v>
      </c>
      <c r="F18" s="10">
        <v>20</v>
      </c>
      <c r="G18" s="10"/>
      <c r="H18" s="11"/>
      <c r="I18" s="10">
        <f t="shared" si="0"/>
        <v>0</v>
      </c>
      <c r="J18" s="11"/>
      <c r="K18" s="10">
        <v>0</v>
      </c>
      <c r="L18" s="11">
        <v>0</v>
      </c>
      <c r="M18" s="10">
        <v>81</v>
      </c>
      <c r="N18" s="12">
        <v>7.0000000000000007E-2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23">
        <f>'1'!A19</f>
        <v>0</v>
      </c>
      <c r="B19" s="10"/>
      <c r="C19" s="10">
        <v>0</v>
      </c>
      <c r="D19" s="10">
        <v>0</v>
      </c>
      <c r="E19" s="10">
        <v>0</v>
      </c>
      <c r="F19" s="10"/>
      <c r="G19" s="10"/>
      <c r="H19" s="11"/>
      <c r="I19" s="10">
        <f>(E19-SUM(F19:G19))-K19</f>
        <v>0</v>
      </c>
      <c r="J19" s="11"/>
      <c r="K19" s="10">
        <v>0</v>
      </c>
      <c r="L19" s="11">
        <v>0</v>
      </c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25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0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27</v>
      </c>
      <c r="C33" s="28"/>
      <c r="D33" s="28"/>
      <c r="E33" s="1"/>
      <c r="F33" s="1"/>
      <c r="G33" s="32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29</v>
      </c>
      <c r="B35" s="28"/>
      <c r="C35" s="7"/>
      <c r="D35" s="1"/>
      <c r="E35" s="36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7" t="s">
        <v>46</v>
      </c>
      <c r="C37" s="28"/>
      <c r="D37" s="28"/>
      <c r="E37" s="21"/>
      <c r="F37" s="21"/>
      <c r="G37" s="29" t="s">
        <v>40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008"/>
  <sheetViews>
    <sheetView topLeftCell="A10" workbookViewId="0">
      <selection activeCell="L37" sqref="L37"/>
    </sheetView>
  </sheetViews>
  <sheetFormatPr baseColWidth="10" defaultColWidth="14.42578125" defaultRowHeight="15" customHeight="1"/>
  <cols>
    <col min="1" max="1" width="38.42578125" customWidth="1"/>
    <col min="2" max="2" width="4.7109375" customWidth="1"/>
    <col min="3" max="3" width="5.42578125" customWidth="1"/>
    <col min="4" max="4" width="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>
      <c r="A1" s="1"/>
      <c r="B1" s="4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28"/>
      <c r="C6" s="28"/>
      <c r="D6" s="28"/>
      <c r="E6" s="49" t="s">
        <v>31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5">
        <v>4</v>
      </c>
      <c r="C8" s="34"/>
      <c r="D8" s="5" t="s">
        <v>6</v>
      </c>
      <c r="E8" s="20">
        <f>'1'!E8</f>
        <v>5</v>
      </c>
      <c r="G8" s="4" t="s">
        <v>7</v>
      </c>
      <c r="H8" s="20">
        <f>'1'!H8</f>
        <v>3</v>
      </c>
      <c r="I8" s="44" t="s">
        <v>8</v>
      </c>
      <c r="J8" s="28"/>
      <c r="K8" s="28"/>
      <c r="L8" s="35" t="str">
        <f>'1'!L8</f>
        <v>SEP23-ENE24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5" t="str">
        <f>'1'!B10</f>
        <v xml:space="preserve">ISC. MARIA ELENA MORALES BENITEZ 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tr">
        <f>'1'!A14</f>
        <v xml:space="preserve">DESARROLLO SUSTENTABLE </v>
      </c>
      <c r="B14" s="10" t="s">
        <v>51</v>
      </c>
      <c r="C14" s="10" t="str">
        <f>'1'!C14</f>
        <v>304A</v>
      </c>
      <c r="D14" s="10" t="str">
        <f>'1'!D14</f>
        <v>ISIC</v>
      </c>
      <c r="E14" s="10">
        <v>30</v>
      </c>
      <c r="F14" s="10">
        <v>30</v>
      </c>
      <c r="G14" s="10"/>
      <c r="H14" s="11">
        <v>1</v>
      </c>
      <c r="I14" s="10">
        <f t="shared" ref="I14:J28" si="0">(E14-SUM(F14:G14))-K14</f>
        <v>0</v>
      </c>
      <c r="J14" s="11"/>
      <c r="K14" s="10">
        <v>0</v>
      </c>
      <c r="L14" s="11">
        <v>0</v>
      </c>
      <c r="M14" s="11">
        <v>0.85</v>
      </c>
      <c r="N14" s="12">
        <v>0.5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10" t="s">
        <v>41</v>
      </c>
      <c r="B15" s="10" t="s">
        <v>52</v>
      </c>
      <c r="C15" s="10" t="str">
        <f>'1'!C15</f>
        <v>304A</v>
      </c>
      <c r="D15" s="10" t="s">
        <v>33</v>
      </c>
      <c r="E15" s="10">
        <v>30</v>
      </c>
      <c r="F15" s="10">
        <v>30</v>
      </c>
      <c r="G15" s="10"/>
      <c r="H15" s="11">
        <v>1</v>
      </c>
      <c r="I15" s="10">
        <f t="shared" si="0"/>
        <v>0</v>
      </c>
      <c r="J15" s="11"/>
      <c r="K15" s="10">
        <v>0</v>
      </c>
      <c r="L15" s="11">
        <v>0</v>
      </c>
      <c r="M15" s="11">
        <v>0.86</v>
      </c>
      <c r="N15" s="12">
        <v>0.33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10" t="s">
        <v>53</v>
      </c>
      <c r="B16" s="10" t="s">
        <v>51</v>
      </c>
      <c r="C16" s="10" t="s">
        <v>42</v>
      </c>
      <c r="D16" s="10" t="s">
        <v>33</v>
      </c>
      <c r="E16" s="10">
        <v>28</v>
      </c>
      <c r="F16" s="10">
        <v>28</v>
      </c>
      <c r="G16" s="10"/>
      <c r="H16" s="11">
        <v>1</v>
      </c>
      <c r="I16" s="10">
        <v>0</v>
      </c>
      <c r="J16" s="11"/>
      <c r="K16" s="10">
        <v>0</v>
      </c>
      <c r="L16" s="11">
        <v>0</v>
      </c>
      <c r="M16" s="11">
        <v>0.82</v>
      </c>
      <c r="N16" s="53">
        <v>0.28999999999999998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7" ht="12.75" customHeight="1">
      <c r="A17" s="10" t="s">
        <v>43</v>
      </c>
      <c r="B17" s="10" t="s">
        <v>52</v>
      </c>
      <c r="C17" s="10" t="s">
        <v>42</v>
      </c>
      <c r="D17" s="10" t="s">
        <v>33</v>
      </c>
      <c r="E17" s="10">
        <v>28</v>
      </c>
      <c r="F17" s="10">
        <v>28</v>
      </c>
      <c r="G17" s="10"/>
      <c r="H17" s="11">
        <v>1</v>
      </c>
      <c r="I17" s="10">
        <v>0</v>
      </c>
      <c r="J17" s="11"/>
      <c r="K17" s="10">
        <v>0</v>
      </c>
      <c r="L17" s="11">
        <v>0</v>
      </c>
      <c r="M17" s="11">
        <v>0.83</v>
      </c>
      <c r="N17" s="12">
        <v>0.32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7" ht="12.75" customHeight="1">
      <c r="A18" s="10" t="s">
        <v>43</v>
      </c>
      <c r="B18" s="10" t="s">
        <v>54</v>
      </c>
      <c r="C18" s="10" t="s">
        <v>42</v>
      </c>
      <c r="D18" s="10" t="s">
        <v>33</v>
      </c>
      <c r="E18" s="10">
        <v>28</v>
      </c>
      <c r="F18" s="10">
        <v>28</v>
      </c>
      <c r="G18" s="10"/>
      <c r="H18" s="11">
        <v>1</v>
      </c>
      <c r="I18" s="10">
        <v>0</v>
      </c>
      <c r="J18" s="11"/>
      <c r="K18" s="10">
        <v>0</v>
      </c>
      <c r="L18" s="11">
        <v>0</v>
      </c>
      <c r="M18" s="11">
        <v>0.82</v>
      </c>
      <c r="N18" s="12">
        <v>0.28999999999999998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7" ht="12.75" customHeight="1">
      <c r="A19" s="10" t="str">
        <f>'1'!A15</f>
        <v xml:space="preserve">FISICA GENERAL </v>
      </c>
      <c r="B19" s="10" t="s">
        <v>55</v>
      </c>
      <c r="C19" s="10" t="str">
        <f>'1'!C15</f>
        <v>304A</v>
      </c>
      <c r="D19" s="10" t="str">
        <f>'1'!D15</f>
        <v>ISIC</v>
      </c>
      <c r="E19" s="10">
        <v>28</v>
      </c>
      <c r="F19" s="10">
        <v>28</v>
      </c>
      <c r="G19" s="10"/>
      <c r="H19" s="11">
        <v>1</v>
      </c>
      <c r="I19" s="10">
        <f t="shared" si="0"/>
        <v>0</v>
      </c>
      <c r="J19" s="11"/>
      <c r="K19" s="10">
        <v>0</v>
      </c>
      <c r="L19" s="11">
        <v>0</v>
      </c>
      <c r="M19" s="11">
        <v>0.83</v>
      </c>
      <c r="N19" s="12">
        <v>0.32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7" ht="12.75" customHeight="1">
      <c r="A20" s="10" t="str">
        <f>'1'!A16</f>
        <v xml:space="preserve">DESARROLLO SUSTENTABLE </v>
      </c>
      <c r="B20" s="10" t="s">
        <v>51</v>
      </c>
      <c r="C20" s="10" t="str">
        <f>'1'!C16</f>
        <v>304B</v>
      </c>
      <c r="D20" s="10" t="str">
        <f>'1'!D16</f>
        <v>ISIC</v>
      </c>
      <c r="E20" s="10">
        <v>29</v>
      </c>
      <c r="F20" s="10">
        <v>29</v>
      </c>
      <c r="G20" s="10"/>
      <c r="H20" s="11">
        <v>1</v>
      </c>
      <c r="I20" s="10">
        <f t="shared" si="0"/>
        <v>0</v>
      </c>
      <c r="J20" s="11"/>
      <c r="K20" s="10">
        <v>0</v>
      </c>
      <c r="L20" s="11">
        <v>0</v>
      </c>
      <c r="M20" s="11">
        <v>0.81</v>
      </c>
      <c r="N20" s="12">
        <v>0.2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7" ht="12.75" customHeight="1">
      <c r="A21" s="51" t="s">
        <v>41</v>
      </c>
      <c r="B21" s="10" t="s">
        <v>52</v>
      </c>
      <c r="C21" s="10" t="s">
        <v>44</v>
      </c>
      <c r="D21" s="10" t="str">
        <f>'1'!D17</f>
        <v>ISIC</v>
      </c>
      <c r="E21" s="10">
        <v>29</v>
      </c>
      <c r="F21" s="10">
        <v>29</v>
      </c>
      <c r="G21" s="10"/>
      <c r="H21" s="11">
        <v>1</v>
      </c>
      <c r="I21" s="10">
        <v>0</v>
      </c>
      <c r="J21" s="11"/>
      <c r="K21" s="10">
        <v>0</v>
      </c>
      <c r="L21" s="11">
        <v>0</v>
      </c>
      <c r="M21" s="11">
        <v>0.81</v>
      </c>
      <c r="N21" s="12">
        <v>0.28000000000000003</v>
      </c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7" ht="12.75" customHeight="1">
      <c r="A22" s="50" t="s">
        <v>53</v>
      </c>
      <c r="B22" s="10" t="s">
        <v>51</v>
      </c>
      <c r="C22" s="10" t="s">
        <v>44</v>
      </c>
      <c r="D22" s="10" t="str">
        <f>'1'!D18</f>
        <v>ISIC</v>
      </c>
      <c r="E22" s="10">
        <v>30</v>
      </c>
      <c r="F22" s="10">
        <v>30</v>
      </c>
      <c r="G22" s="10"/>
      <c r="H22" s="11">
        <v>1</v>
      </c>
      <c r="I22" s="10">
        <v>0</v>
      </c>
      <c r="J22" s="10"/>
      <c r="K22" s="10">
        <v>0</v>
      </c>
      <c r="L22" s="11">
        <v>0</v>
      </c>
      <c r="M22" s="11">
        <v>0.77</v>
      </c>
      <c r="N22" s="12">
        <v>0.53</v>
      </c>
      <c r="O22" s="12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 ht="12.75" customHeight="1">
      <c r="A23" s="50" t="s">
        <v>43</v>
      </c>
      <c r="B23" s="10" t="s">
        <v>52</v>
      </c>
      <c r="C23" s="10" t="s">
        <v>44</v>
      </c>
      <c r="D23" s="10" t="s">
        <v>33</v>
      </c>
      <c r="E23" s="10">
        <v>30</v>
      </c>
      <c r="F23" s="10">
        <v>30</v>
      </c>
      <c r="G23" s="10"/>
      <c r="H23" s="11">
        <v>1</v>
      </c>
      <c r="I23" s="10">
        <v>0</v>
      </c>
      <c r="J23" s="10"/>
      <c r="K23" s="10">
        <v>0</v>
      </c>
      <c r="L23" s="11">
        <v>0</v>
      </c>
      <c r="M23" s="11">
        <v>0.77</v>
      </c>
      <c r="N23" s="12">
        <v>0.6</v>
      </c>
      <c r="O23" s="52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27" ht="12.75" customHeight="1">
      <c r="A24" s="50" t="s">
        <v>53</v>
      </c>
      <c r="B24" s="10" t="s">
        <v>54</v>
      </c>
      <c r="C24" s="10" t="s">
        <v>44</v>
      </c>
      <c r="D24" s="10" t="s">
        <v>33</v>
      </c>
      <c r="E24" s="10">
        <v>30</v>
      </c>
      <c r="F24" s="10">
        <v>30</v>
      </c>
      <c r="G24" s="10"/>
      <c r="H24" s="11">
        <v>1</v>
      </c>
      <c r="I24" s="10">
        <v>0</v>
      </c>
      <c r="J24" s="10"/>
      <c r="K24" s="10">
        <v>0</v>
      </c>
      <c r="L24" s="11">
        <v>0</v>
      </c>
      <c r="M24" s="11">
        <v>0.78</v>
      </c>
      <c r="N24" s="12">
        <v>0.63</v>
      </c>
      <c r="O24" s="52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ht="12.75" customHeight="1">
      <c r="A25" s="50" t="s">
        <v>53</v>
      </c>
      <c r="B25" s="10" t="s">
        <v>55</v>
      </c>
      <c r="C25" s="10" t="s">
        <v>44</v>
      </c>
      <c r="D25" s="10" t="s">
        <v>33</v>
      </c>
      <c r="E25" s="10">
        <v>30</v>
      </c>
      <c r="F25" s="10">
        <v>30</v>
      </c>
      <c r="G25" s="10"/>
      <c r="H25" s="11">
        <v>1</v>
      </c>
      <c r="I25" s="10">
        <v>0</v>
      </c>
      <c r="J25" s="10"/>
      <c r="K25" s="10">
        <v>0</v>
      </c>
      <c r="L25" s="11">
        <v>0</v>
      </c>
      <c r="M25" s="11">
        <v>0.78</v>
      </c>
      <c r="N25" s="12">
        <v>0.6</v>
      </c>
      <c r="O25" s="52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 ht="12.75" customHeight="1">
      <c r="A26" s="10" t="str">
        <f>'1'!A18</f>
        <v>ARQUITECTURA DE COMPUTADORA</v>
      </c>
      <c r="B26" s="10" t="s">
        <v>51</v>
      </c>
      <c r="C26" s="10" t="str">
        <f>'1'!C18</f>
        <v>504A</v>
      </c>
      <c r="D26" s="10" t="s">
        <v>33</v>
      </c>
      <c r="E26" s="10">
        <v>20</v>
      </c>
      <c r="F26" s="10">
        <v>20</v>
      </c>
      <c r="G26" s="10"/>
      <c r="H26" s="11">
        <v>1</v>
      </c>
      <c r="I26" s="10">
        <f t="shared" si="0"/>
        <v>0</v>
      </c>
      <c r="J26" s="11"/>
      <c r="K26" s="10">
        <v>0</v>
      </c>
      <c r="L26" s="11">
        <v>0</v>
      </c>
      <c r="M26" s="11">
        <v>0.81</v>
      </c>
      <c r="N26" s="12">
        <v>0.2</v>
      </c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7" ht="12.75" customHeight="1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7" ht="12.75" customHeight="1">
      <c r="A28" s="23"/>
      <c r="B28" s="10"/>
      <c r="C28" s="10"/>
      <c r="D28" s="10"/>
      <c r="E28" s="10"/>
      <c r="F28" s="10"/>
      <c r="G28" s="10"/>
      <c r="H28" s="11"/>
      <c r="I28" s="10"/>
      <c r="J28" s="11"/>
      <c r="K28" s="10"/>
      <c r="L28" s="11"/>
      <c r="M28" s="10"/>
      <c r="N28" s="12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7" ht="12.75" customHeight="1">
      <c r="A29" s="10"/>
      <c r="B29" s="10"/>
      <c r="C29" s="10"/>
      <c r="D29" s="10"/>
      <c r="E29" s="10"/>
      <c r="F29" s="10"/>
      <c r="G29" s="10"/>
      <c r="H29" s="11"/>
      <c r="I29" s="10"/>
      <c r="J29" s="11"/>
      <c r="K29" s="10"/>
      <c r="L29" s="11"/>
      <c r="M29" s="10"/>
      <c r="N29" s="12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7" ht="12.75" customHeight="1">
      <c r="A30" s="10"/>
      <c r="B30" s="10"/>
      <c r="C30" s="10"/>
      <c r="D30" s="10"/>
      <c r="E30" s="10"/>
      <c r="F30" s="10"/>
      <c r="G30" s="10"/>
      <c r="H30" s="11"/>
      <c r="I30" s="10"/>
      <c r="J30" s="11"/>
      <c r="K30" s="10"/>
      <c r="L30" s="11"/>
      <c r="M30" s="10"/>
      <c r="N30" s="12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7" ht="12.75" customHeight="1">
      <c r="A31" s="10"/>
      <c r="B31" s="10"/>
      <c r="C31" s="10"/>
      <c r="D31" s="10"/>
      <c r="E31" s="10"/>
      <c r="F31" s="10"/>
      <c r="G31" s="10"/>
      <c r="H31" s="11"/>
      <c r="I31" s="10"/>
      <c r="J31" s="11"/>
      <c r="K31" s="10"/>
      <c r="L31" s="11"/>
      <c r="M31" s="10"/>
      <c r="N31" s="12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7" ht="12.75" customHeight="1">
      <c r="A32" s="10"/>
      <c r="B32" s="10"/>
      <c r="C32" s="10"/>
      <c r="D32" s="10"/>
      <c r="E32" s="10"/>
      <c r="F32" s="10"/>
      <c r="G32" s="10"/>
      <c r="H32" s="11"/>
      <c r="I32" s="10"/>
      <c r="J32" s="11"/>
      <c r="K32" s="10"/>
      <c r="L32" s="11"/>
      <c r="M32" s="10"/>
      <c r="N32" s="12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2.75" customHeight="1">
      <c r="A33" s="10"/>
      <c r="B33" s="10"/>
      <c r="C33" s="10"/>
      <c r="D33" s="10"/>
      <c r="E33" s="10"/>
      <c r="F33" s="10"/>
      <c r="G33" s="10"/>
      <c r="H33" s="11"/>
      <c r="I33" s="10"/>
      <c r="J33" s="11"/>
      <c r="K33" s="10"/>
      <c r="L33" s="11"/>
      <c r="M33" s="10"/>
      <c r="N33" s="12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2.75" customHeight="1">
      <c r="A34" s="10"/>
      <c r="B34" s="10"/>
      <c r="C34" s="10"/>
      <c r="D34" s="10"/>
      <c r="E34" s="10"/>
      <c r="F34" s="10"/>
      <c r="G34" s="10"/>
      <c r="H34" s="11"/>
      <c r="I34" s="10"/>
      <c r="J34" s="11"/>
      <c r="K34" s="10"/>
      <c r="L34" s="11"/>
      <c r="M34" s="10"/>
      <c r="N34" s="12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6.5" customHeight="1">
      <c r="A35" s="10"/>
      <c r="B35" s="10"/>
      <c r="C35" s="10"/>
      <c r="D35" s="10"/>
      <c r="E35" s="10"/>
      <c r="F35" s="10"/>
      <c r="G35" s="10"/>
      <c r="H35" s="11"/>
      <c r="I35" s="10"/>
      <c r="J35" s="11"/>
      <c r="K35" s="10"/>
      <c r="L35" s="11"/>
      <c r="M35" s="10"/>
      <c r="N35" s="12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2.75" customHeight="1">
      <c r="A36" s="15" t="s">
        <v>25</v>
      </c>
      <c r="B36" s="16"/>
      <c r="C36" s="16"/>
      <c r="D36" s="16"/>
      <c r="E36" s="16">
        <f>SUM(E14:E27)</f>
        <v>370</v>
      </c>
      <c r="F36" s="16">
        <f>SUM(F14:F27)</f>
        <v>370</v>
      </c>
      <c r="G36" s="16"/>
      <c r="H36" s="17">
        <v>1</v>
      </c>
      <c r="I36" s="16">
        <v>0</v>
      </c>
      <c r="J36" s="17"/>
      <c r="K36" s="16">
        <v>0</v>
      </c>
      <c r="L36" s="17">
        <f>K36/E36</f>
        <v>0</v>
      </c>
      <c r="M36" s="54">
        <f>AVERAGE(M14:M26)</f>
        <v>0.81076923076923069</v>
      </c>
      <c r="N36" s="54">
        <f>AVERAGE(N14:N26)</f>
        <v>0.39153846153846161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0" customHeight="1">
      <c r="A38" s="30" t="s">
        <v>26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31" t="s">
        <v>27</v>
      </c>
      <c r="C41" s="28"/>
      <c r="D41" s="28"/>
      <c r="E41" s="1"/>
      <c r="F41" s="1"/>
      <c r="G41" s="32" t="s">
        <v>28</v>
      </c>
      <c r="H41" s="28"/>
      <c r="I41" s="28"/>
      <c r="J41" s="2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62.25" customHeight="1">
      <c r="A42" s="1"/>
      <c r="B42" s="33"/>
      <c r="C42" s="34"/>
      <c r="D42" s="34"/>
      <c r="E42" s="1"/>
      <c r="F42" s="1"/>
      <c r="G42" s="35"/>
      <c r="H42" s="34"/>
      <c r="I42" s="34"/>
      <c r="J42" s="3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hidden="1" customHeight="1">
      <c r="A43" s="36" t="s">
        <v>29</v>
      </c>
      <c r="B43" s="28"/>
      <c r="C43" s="7"/>
      <c r="D43" s="1"/>
      <c r="E43" s="36"/>
      <c r="F43" s="28"/>
      <c r="G43" s="28"/>
      <c r="H43" s="2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hidden="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45" customHeight="1">
      <c r="A45" s="1"/>
      <c r="B45" s="27" t="s">
        <v>46</v>
      </c>
      <c r="C45" s="28"/>
      <c r="D45" s="28"/>
      <c r="E45" s="21"/>
      <c r="F45" s="21"/>
      <c r="G45" s="29" t="s">
        <v>40</v>
      </c>
      <c r="H45" s="28"/>
      <c r="I45" s="28"/>
      <c r="J45" s="2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45:D45"/>
    <mergeCell ref="G45:J45"/>
    <mergeCell ref="A38:N38"/>
    <mergeCell ref="B41:D41"/>
    <mergeCell ref="G41:J41"/>
    <mergeCell ref="B42:D42"/>
    <mergeCell ref="G42:J42"/>
    <mergeCell ref="A43:B43"/>
    <mergeCell ref="E43:H43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abSelected="1" workbookViewId="0">
      <selection activeCell="D25" sqref="D25"/>
    </sheetView>
  </sheetViews>
  <sheetFormatPr baseColWidth="10" defaultColWidth="14.42578125" defaultRowHeight="15" customHeight="1"/>
  <cols>
    <col min="1" max="1" width="38.42578125" customWidth="1"/>
    <col min="2" max="2" width="4.7109375" customWidth="1"/>
    <col min="3" max="3" width="5.42578125" customWidth="1"/>
    <col min="4" max="4" width="27.140625" customWidth="1"/>
    <col min="5" max="5" width="9.42578125" customWidth="1"/>
    <col min="6" max="12" width="7.42578125" customWidth="1"/>
    <col min="13" max="26" width="11.42578125" customWidth="1"/>
  </cols>
  <sheetData>
    <row r="1" spans="1:26" ht="62.25" customHeight="1">
      <c r="A1" s="1"/>
      <c r="B1" s="4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2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2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48" t="s">
        <v>3</v>
      </c>
      <c r="B6" s="28"/>
      <c r="C6" s="28"/>
      <c r="D6" s="28"/>
      <c r="E6" s="49" t="s">
        <v>31</v>
      </c>
      <c r="F6" s="34"/>
      <c r="G6" s="34"/>
      <c r="H6" s="34"/>
      <c r="I6" s="34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35" t="s">
        <v>32</v>
      </c>
      <c r="C8" s="34"/>
      <c r="D8" s="5" t="s">
        <v>6</v>
      </c>
      <c r="E8" s="20">
        <f>'1'!E8</f>
        <v>5</v>
      </c>
      <c r="G8" s="4" t="s">
        <v>7</v>
      </c>
      <c r="H8" s="20">
        <f>'1'!H8</f>
        <v>3</v>
      </c>
      <c r="I8" s="44" t="s">
        <v>8</v>
      </c>
      <c r="J8" s="28"/>
      <c r="K8" s="28"/>
      <c r="L8" s="35" t="str">
        <f>'1'!L8</f>
        <v>SEP23-ENE24</v>
      </c>
      <c r="M8" s="34"/>
      <c r="N8" s="3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30</v>
      </c>
      <c r="B10" s="35" t="str">
        <f>'1'!B10</f>
        <v xml:space="preserve">ISC. MARIA ELENA MORALES BENITEZ 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7" t="s">
        <v>9</v>
      </c>
      <c r="B12" s="39" t="s">
        <v>10</v>
      </c>
      <c r="C12" s="39" t="s">
        <v>11</v>
      </c>
      <c r="D12" s="41" t="s">
        <v>12</v>
      </c>
      <c r="E12" s="41" t="s">
        <v>13</v>
      </c>
      <c r="F12" s="45" t="s">
        <v>14</v>
      </c>
      <c r="G12" s="46"/>
      <c r="H12" s="41" t="s">
        <v>15</v>
      </c>
      <c r="I12" s="41" t="s">
        <v>16</v>
      </c>
      <c r="J12" s="41" t="s">
        <v>17</v>
      </c>
      <c r="K12" s="41" t="s">
        <v>18</v>
      </c>
      <c r="L12" s="41" t="s">
        <v>19</v>
      </c>
      <c r="M12" s="41" t="s">
        <v>20</v>
      </c>
      <c r="N12" s="42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8"/>
      <c r="B13" s="40"/>
      <c r="C13" s="40"/>
      <c r="D13" s="40"/>
      <c r="E13" s="40"/>
      <c r="F13" s="8" t="s">
        <v>22</v>
      </c>
      <c r="G13" s="8" t="s">
        <v>23</v>
      </c>
      <c r="H13" s="40"/>
      <c r="I13" s="40"/>
      <c r="J13" s="40"/>
      <c r="K13" s="40"/>
      <c r="L13" s="40"/>
      <c r="M13" s="40"/>
      <c r="N13" s="4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55" t="s">
        <v>38</v>
      </c>
      <c r="B14" s="57" t="s">
        <v>58</v>
      </c>
      <c r="C14" s="57">
        <v>0</v>
      </c>
      <c r="D14" s="10" t="str">
        <f>'1'!D14</f>
        <v>ISIC</v>
      </c>
      <c r="E14" s="10">
        <f>'1'!E14</f>
        <v>30</v>
      </c>
      <c r="F14" s="10">
        <v>30</v>
      </c>
      <c r="G14" s="10">
        <v>0</v>
      </c>
      <c r="H14" s="11">
        <v>1</v>
      </c>
      <c r="I14" s="10">
        <v>0</v>
      </c>
      <c r="J14" s="11">
        <v>0</v>
      </c>
      <c r="K14" s="10">
        <v>0</v>
      </c>
      <c r="L14" s="11">
        <v>0</v>
      </c>
      <c r="M14" s="10">
        <v>86</v>
      </c>
      <c r="N14" s="12">
        <v>0.43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>
      <c r="A15" s="55" t="s">
        <v>56</v>
      </c>
      <c r="B15" s="57" t="s">
        <v>58</v>
      </c>
      <c r="C15" s="57">
        <v>0</v>
      </c>
      <c r="D15" s="10" t="str">
        <f>'1'!D15</f>
        <v>ISIC</v>
      </c>
      <c r="E15" s="10">
        <f>'1'!E15</f>
        <v>28</v>
      </c>
      <c r="F15" s="10">
        <v>28</v>
      </c>
      <c r="G15" s="10">
        <v>0</v>
      </c>
      <c r="H15" s="11">
        <v>1</v>
      </c>
      <c r="I15" s="10">
        <v>0</v>
      </c>
      <c r="J15" s="11">
        <v>0</v>
      </c>
      <c r="K15" s="10">
        <v>0</v>
      </c>
      <c r="L15" s="11">
        <v>0</v>
      </c>
      <c r="M15" s="10">
        <v>83</v>
      </c>
      <c r="N15" s="12">
        <v>0.32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>
      <c r="A16" s="55" t="s">
        <v>38</v>
      </c>
      <c r="B16" s="57" t="s">
        <v>58</v>
      </c>
      <c r="C16" s="57">
        <v>0</v>
      </c>
      <c r="D16" s="10" t="str">
        <f>'1'!D16</f>
        <v>ISIC</v>
      </c>
      <c r="E16" s="25">
        <f>'1'!E16</f>
        <v>29</v>
      </c>
      <c r="F16" s="10">
        <v>27</v>
      </c>
      <c r="G16" s="10">
        <v>2</v>
      </c>
      <c r="H16" s="11">
        <v>1</v>
      </c>
      <c r="I16" s="10">
        <v>0</v>
      </c>
      <c r="J16" s="11">
        <v>0</v>
      </c>
      <c r="K16" s="10">
        <v>0</v>
      </c>
      <c r="L16" s="11">
        <v>0</v>
      </c>
      <c r="M16" s="25">
        <v>82</v>
      </c>
      <c r="N16" s="26">
        <v>0.48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>
      <c r="A17" s="56" t="s">
        <v>56</v>
      </c>
      <c r="B17" s="57" t="s">
        <v>58</v>
      </c>
      <c r="C17" s="10">
        <v>0</v>
      </c>
      <c r="D17" s="10" t="str">
        <f>'1'!D17</f>
        <v>ISIC</v>
      </c>
      <c r="E17" s="10">
        <v>30</v>
      </c>
      <c r="F17" s="10">
        <v>25</v>
      </c>
      <c r="G17" s="10">
        <v>5</v>
      </c>
      <c r="H17" s="11">
        <v>0.83</v>
      </c>
      <c r="I17" s="10">
        <v>0</v>
      </c>
      <c r="J17" s="11">
        <v>0</v>
      </c>
      <c r="K17" s="10">
        <v>0</v>
      </c>
      <c r="L17" s="11">
        <v>0</v>
      </c>
      <c r="M17" s="10">
        <v>81</v>
      </c>
      <c r="N17" s="12">
        <v>0.23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2.75" customHeight="1">
      <c r="A18" s="55" t="s">
        <v>57</v>
      </c>
      <c r="B18" s="57" t="s">
        <v>58</v>
      </c>
      <c r="C18" s="10">
        <v>0</v>
      </c>
      <c r="D18" s="10" t="str">
        <f>'1'!D18</f>
        <v>ISIC</v>
      </c>
      <c r="E18" s="10">
        <v>20</v>
      </c>
      <c r="F18" s="10">
        <v>20</v>
      </c>
      <c r="G18" s="10">
        <v>0</v>
      </c>
      <c r="H18" s="11">
        <v>1</v>
      </c>
      <c r="I18" s="10">
        <v>0</v>
      </c>
      <c r="J18" s="11">
        <v>0</v>
      </c>
      <c r="K18" s="10">
        <v>0</v>
      </c>
      <c r="L18" s="11">
        <v>0</v>
      </c>
      <c r="M18" s="10">
        <v>81</v>
      </c>
      <c r="N18" s="12">
        <v>0.45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2.75" customHeight="1">
      <c r="A19" s="10"/>
      <c r="B19" s="10"/>
      <c r="C19" s="10"/>
      <c r="D19" s="10"/>
      <c r="E19" s="10"/>
      <c r="F19" s="10"/>
      <c r="G19" s="10"/>
      <c r="H19" s="11"/>
      <c r="I19" s="10"/>
      <c r="J19" s="11"/>
      <c r="K19" s="10"/>
      <c r="L19" s="11"/>
      <c r="M19" s="10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2.75" customHeight="1">
      <c r="A20" s="10"/>
      <c r="B20" s="10"/>
      <c r="C20" s="10"/>
      <c r="D20" s="10"/>
      <c r="E20" s="10"/>
      <c r="F20" s="10"/>
      <c r="G20" s="10"/>
      <c r="H20" s="11"/>
      <c r="I20" s="10"/>
      <c r="J20" s="11"/>
      <c r="K20" s="10"/>
      <c r="L20" s="11"/>
      <c r="M20" s="10"/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2.75" customHeight="1">
      <c r="A21" s="10"/>
      <c r="B21" s="10"/>
      <c r="C21" s="10"/>
      <c r="D21" s="10"/>
      <c r="E21" s="10"/>
      <c r="F21" s="10"/>
      <c r="G21" s="10"/>
      <c r="H21" s="11"/>
      <c r="I21" s="10"/>
      <c r="J21" s="11"/>
      <c r="K21" s="10"/>
      <c r="L21" s="11"/>
      <c r="M21" s="10"/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2.75" customHeight="1">
      <c r="A22" s="10"/>
      <c r="B22" s="10"/>
      <c r="C22" s="10"/>
      <c r="D22" s="10"/>
      <c r="E22" s="10"/>
      <c r="F22" s="10"/>
      <c r="G22" s="10"/>
      <c r="H22" s="11"/>
      <c r="I22" s="10"/>
      <c r="J22" s="11"/>
      <c r="K22" s="10"/>
      <c r="L22" s="11"/>
      <c r="M22" s="10"/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2.75" customHeight="1">
      <c r="A23" s="10"/>
      <c r="B23" s="10"/>
      <c r="C23" s="10"/>
      <c r="D23" s="10"/>
      <c r="E23" s="10"/>
      <c r="F23" s="10"/>
      <c r="G23" s="10"/>
      <c r="H23" s="11"/>
      <c r="I23" s="10"/>
      <c r="J23" s="11"/>
      <c r="K23" s="10"/>
      <c r="L23" s="11"/>
      <c r="M23" s="10"/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2.75" customHeight="1">
      <c r="A24" s="10"/>
      <c r="B24" s="10"/>
      <c r="C24" s="10"/>
      <c r="D24" s="10"/>
      <c r="E24" s="10"/>
      <c r="F24" s="10"/>
      <c r="G24" s="10"/>
      <c r="H24" s="11"/>
      <c r="I24" s="10"/>
      <c r="J24" s="11"/>
      <c r="K24" s="10"/>
      <c r="L24" s="11"/>
      <c r="M24" s="10"/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2.75" customHeight="1">
      <c r="A25" s="10"/>
      <c r="B25" s="10"/>
      <c r="C25" s="10"/>
      <c r="D25" s="10"/>
      <c r="E25" s="10"/>
      <c r="F25" s="10"/>
      <c r="G25" s="10"/>
      <c r="H25" s="11"/>
      <c r="I25" s="10"/>
      <c r="J25" s="11"/>
      <c r="K25" s="10"/>
      <c r="L25" s="11"/>
      <c r="M25" s="10"/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2.75" customHeight="1">
      <c r="A26" s="10"/>
      <c r="B26" s="10"/>
      <c r="C26" s="10"/>
      <c r="D26" s="10"/>
      <c r="E26" s="10"/>
      <c r="F26" s="10"/>
      <c r="G26" s="10"/>
      <c r="H26" s="11"/>
      <c r="I26" s="10"/>
      <c r="J26" s="11"/>
      <c r="K26" s="10"/>
      <c r="L26" s="11"/>
      <c r="M26" s="10"/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6.5" customHeight="1">
      <c r="A27" s="10"/>
      <c r="B27" s="10"/>
      <c r="C27" s="10"/>
      <c r="D27" s="10"/>
      <c r="E27" s="10"/>
      <c r="F27" s="10"/>
      <c r="G27" s="10"/>
      <c r="H27" s="11"/>
      <c r="I27" s="10"/>
      <c r="J27" s="11"/>
      <c r="K27" s="10"/>
      <c r="L27" s="11"/>
      <c r="M27" s="10"/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2.75" customHeight="1">
      <c r="A28" s="15" t="s">
        <v>25</v>
      </c>
      <c r="B28" s="16" t="s">
        <v>24</v>
      </c>
      <c r="C28" s="16" t="s">
        <v>24</v>
      </c>
      <c r="D28" s="16" t="s">
        <v>24</v>
      </c>
      <c r="E28" s="16">
        <f t="shared" ref="E28:G28" si="0">SUM(E14:E27)</f>
        <v>137</v>
      </c>
      <c r="F28" s="16">
        <f t="shared" si="0"/>
        <v>130</v>
      </c>
      <c r="G28" s="16">
        <f t="shared" si="0"/>
        <v>7</v>
      </c>
      <c r="H28" s="17">
        <f>SUM(F28:G28)/E28</f>
        <v>1</v>
      </c>
      <c r="I28" s="16">
        <f>(E28-SUM(F28:G28))-K28</f>
        <v>0</v>
      </c>
      <c r="J28" s="17">
        <f>I28/E28</f>
        <v>0</v>
      </c>
      <c r="K28" s="16">
        <f>SUM(K14:K27)</f>
        <v>0</v>
      </c>
      <c r="L28" s="17">
        <f>K28/E28</f>
        <v>0</v>
      </c>
      <c r="M28" s="16">
        <f t="shared" ref="M28:N28" si="1">AVERAGE(M14:M27)</f>
        <v>82.6</v>
      </c>
      <c r="N28" s="18">
        <f t="shared" si="1"/>
        <v>0.38200000000000001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30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1" t="s">
        <v>27</v>
      </c>
      <c r="C33" s="28"/>
      <c r="D33" s="28"/>
      <c r="E33" s="1"/>
      <c r="F33" s="1"/>
      <c r="G33" s="32" t="s">
        <v>28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33"/>
      <c r="C34" s="34"/>
      <c r="D34" s="34"/>
      <c r="E34" s="1"/>
      <c r="F34" s="1"/>
      <c r="G34" s="35"/>
      <c r="H34" s="34"/>
      <c r="I34" s="34"/>
      <c r="J34" s="3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36" t="s">
        <v>29</v>
      </c>
      <c r="B35" s="28"/>
      <c r="C35" s="7"/>
      <c r="D35" s="1"/>
      <c r="E35" s="36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27" t="s">
        <v>46</v>
      </c>
      <c r="C37" s="28"/>
      <c r="D37" s="28"/>
      <c r="E37" s="21"/>
      <c r="F37" s="21"/>
      <c r="G37" s="29" t="s">
        <v>40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honeticPr fontId="5" type="noConversion"/>
  <pageMargins left="0.70866141732283472" right="0.70866141732283472" top="0.74803149606299213" bottom="1.05125" header="0" footer="0"/>
  <pageSetup scale="69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2023-01-18T20:21:38Z</cp:lastPrinted>
  <dcterms:created xsi:type="dcterms:W3CDTF">2021-11-22T14:45:25Z</dcterms:created>
  <dcterms:modified xsi:type="dcterms:W3CDTF">2024-01-14T18:44:21Z</dcterms:modified>
</cp:coreProperties>
</file>