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TV\"/>
    </mc:Choice>
  </mc:AlternateContent>
  <xr:revisionPtr revIDLastSave="0" documentId="8_{3F121C25-EB37-473E-8B12-9057B3F42CF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5" l="1"/>
  <c r="D15" i="5"/>
  <c r="C15" i="5"/>
  <c r="A15" i="5"/>
  <c r="E14" i="5"/>
  <c r="D14" i="5"/>
  <c r="C14" i="5"/>
  <c r="A14" i="5"/>
  <c r="L15" i="4" l="1"/>
  <c r="L14" i="4"/>
  <c r="L15" i="3" l="1"/>
  <c r="L14" i="3"/>
  <c r="B37" i="6" l="1"/>
  <c r="A35" i="6"/>
  <c r="N28" i="6"/>
  <c r="M28" i="6"/>
  <c r="K28" i="6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L28" i="6" l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E28" i="3"/>
  <c r="B10" i="3"/>
  <c r="B37" i="3" s="1"/>
  <c r="B37" i="1"/>
  <c r="A35" i="1"/>
  <c r="N28" i="1"/>
  <c r="M28" i="1"/>
  <c r="K28" i="1"/>
  <c r="G28" i="1"/>
  <c r="F28" i="1"/>
  <c r="E28" i="1"/>
  <c r="L15" i="1"/>
  <c r="L14" i="1"/>
  <c r="I28" i="1" l="1"/>
  <c r="H17" i="5"/>
  <c r="H14" i="5"/>
  <c r="H15" i="5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<sst xmlns="http://schemas.openxmlformats.org/spreadsheetml/2006/main" count="184" uniqueCount="48">
  <si>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</si>
  <si>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</si>
  <si>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</si>
  <si>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</si>
  <si>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</si>
  <si>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</si>
  <si>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</si>
  <si>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</si>
  <si>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</si>
  <si>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</si>
  <si>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</si>
  <si>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</si>
  <si>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</si>
  <si>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</si>
  <si>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</si>
  <si>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</si>
  <si>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</si>
  <si>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</si>
  <si>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</si>
  <si>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</si>
  <si>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</si>
  <si>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</si>
  <si>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</si>
  <si>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</si>
  <si>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</si>
  <si>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</si>
  <si>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</si>
  <si>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</si>
  <si>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</si>
  <si>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</si>
  <si>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</si>
  <si>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</si>
  <si>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</si>
  <si>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</si>
  <si>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</si>
  <si>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</si>
  <si>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</si>
  <si>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</si>
  <si>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III</t>
  </si>
  <si>
    <t>QUIMICA</t>
  </si>
  <si>
    <t>JEFE DE CARRERA</t>
  </si>
  <si>
    <t>DR. TONATIUH SOSME SANCHEZ</t>
  </si>
  <si>
    <t>SEPTIEMBRE 23- ENERO 24</t>
  </si>
  <si>
    <t>102A</t>
  </si>
  <si>
    <t>102B</t>
  </si>
  <si>
    <t>107C</t>
  </si>
  <si>
    <t>DEPARTAMENTO DE CIENCIAS BASICAS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</si>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</sst>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637922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abSelected="1" zoomScale="84" zoomScaleNormal="84" workbookViewId="0">
      <selection activeCell="N18" sqref="N18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2.66406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 t="s">
        <v>5</v>
      </c>
      <c r="C8" s="25"/>
      <c r="D8" s="6" t="s">
        <v>6</v>
      </c>
      <c r="E8" s="7">
        <v>4</v>
      </c>
      <c r="G8" s="4" t="s">
        <v>7</v>
      </c>
      <c r="H8" s="7">
        <v>2</v>
      </c>
      <c r="I8" s="26" t="s">
        <v>8</v>
      </c>
      <c r="J8" s="26"/>
      <c r="K8" s="26"/>
      <c r="L8" s="25" t="s">
        <v>42</v>
      </c>
      <c r="M8" s="25"/>
      <c r="N8" s="25"/>
    </row>
    <row r="10" spans="1:14" x14ac:dyDescent="0.3">
      <c r="A10" s="4" t="s">
        <v>9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33</v>
      </c>
      <c r="B14" s="11" t="s">
        <v>22</v>
      </c>
      <c r="C14" s="11" t="s">
        <v>34</v>
      </c>
      <c r="D14" s="11" t="s">
        <v>36</v>
      </c>
      <c r="E14" s="11">
        <v>25</v>
      </c>
      <c r="F14" s="11">
        <v>21</v>
      </c>
      <c r="G14" s="11"/>
      <c r="H14" s="12"/>
      <c r="I14" s="11">
        <v>4</v>
      </c>
      <c r="J14" s="12"/>
      <c r="K14" s="11">
        <v>0</v>
      </c>
      <c r="L14" s="12">
        <f t="shared" ref="L14:L28" si="0">K14/E14</f>
        <v>0</v>
      </c>
      <c r="M14" s="11">
        <v>77</v>
      </c>
      <c r="N14" s="13">
        <v>0.84</v>
      </c>
    </row>
    <row r="15" spans="1:14" s="14" customFormat="1" ht="13.2" x14ac:dyDescent="0.25">
      <c r="A15" s="10" t="s">
        <v>33</v>
      </c>
      <c r="B15" s="11" t="s">
        <v>22</v>
      </c>
      <c r="C15" s="11" t="s">
        <v>45</v>
      </c>
      <c r="D15" s="11" t="s">
        <v>36</v>
      </c>
      <c r="E15" s="11">
        <v>29</v>
      </c>
      <c r="F15" s="11">
        <v>27</v>
      </c>
      <c r="G15" s="11"/>
      <c r="H15" s="12"/>
      <c r="I15" s="11">
        <v>2</v>
      </c>
      <c r="J15" s="12"/>
      <c r="K15" s="11">
        <v>0</v>
      </c>
      <c r="L15" s="12">
        <f t="shared" si="0"/>
        <v>0</v>
      </c>
      <c r="M15" s="11">
        <v>86</v>
      </c>
      <c r="N15" s="13">
        <v>0.66</v>
      </c>
    </row>
    <row r="16" spans="1:14" s="14" customFormat="1" ht="13.2" x14ac:dyDescent="0.25">
      <c r="A16" s="10" t="s">
        <v>39</v>
      </c>
      <c r="B16" s="11" t="s">
        <v>22</v>
      </c>
      <c r="C16" s="11" t="s">
        <v>43</v>
      </c>
      <c r="D16" s="11" t="s">
        <v>47</v>
      </c>
      <c r="E16" s="11">
        <v>33</v>
      </c>
      <c r="F16" s="11">
        <v>23</v>
      </c>
      <c r="G16" s="11"/>
      <c r="H16" s="12"/>
      <c r="I16" s="11">
        <v>10</v>
      </c>
      <c r="J16" s="12"/>
      <c r="K16" s="11">
        <v>0</v>
      </c>
      <c r="L16" s="12">
        <v>0</v>
      </c>
      <c r="M16" s="11">
        <v>67</v>
      </c>
      <c r="N16" s="13">
        <v>0.7</v>
      </c>
    </row>
    <row r="17" spans="1:14" s="14" customFormat="1" ht="13.2" x14ac:dyDescent="0.25">
      <c r="A17" s="10" t="s">
        <v>39</v>
      </c>
      <c r="B17" s="11" t="s">
        <v>22</v>
      </c>
      <c r="C17" s="11" t="s">
        <v>44</v>
      </c>
      <c r="D17" s="11" t="s">
        <v>47</v>
      </c>
      <c r="E17" s="11">
        <v>31</v>
      </c>
      <c r="F17" s="11">
        <v>22</v>
      </c>
      <c r="G17" s="11"/>
      <c r="H17" s="12"/>
      <c r="I17" s="11">
        <v>9</v>
      </c>
      <c r="J17" s="12"/>
      <c r="K17" s="11">
        <v>0</v>
      </c>
      <c r="L17" s="12">
        <v>0</v>
      </c>
      <c r="M17" s="11">
        <v>66</v>
      </c>
      <c r="N17" s="13">
        <v>0.71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93</v>
      </c>
      <c r="G28" s="16">
        <f>SUM(G14:G27)</f>
        <v>0</v>
      </c>
      <c r="H28" s="17"/>
      <c r="I28" s="16">
        <f t="shared" ref="I28" si="1">(E28-SUM(F28:G28))-K28</f>
        <v>25</v>
      </c>
      <c r="J28" s="17"/>
      <c r="K28" s="16">
        <f>SUM(K14:K27)</f>
        <v>0</v>
      </c>
      <c r="L28" s="17">
        <f t="shared" si="0"/>
        <v>0</v>
      </c>
      <c r="M28" s="16">
        <f>AVERAGE(M14:M27)</f>
        <v>74</v>
      </c>
      <c r="N28" s="18">
        <f>AVERAGE(N14:N27)</f>
        <v>0.72750000000000004</v>
      </c>
    </row>
    <row r="30" spans="1:14" ht="120" customHeight="1" x14ac:dyDescent="0.3">
      <c r="A30" s="33" t="s">
        <v>29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30</v>
      </c>
      <c r="C33" s="34"/>
      <c r="D33" s="34"/>
      <c r="G33" s="22" t="s">
        <v>40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41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 t="s">
        <v>37</v>
      </c>
      <c r="C8" s="25"/>
      <c r="D8" s="6" t="s">
        <v>6</v>
      </c>
      <c r="E8" s="7"/>
      <c r="G8" s="4" t="s">
        <v>7</v>
      </c>
      <c r="H8" s="7"/>
      <c r="I8" s="26" t="s">
        <v>8</v>
      </c>
      <c r="J8" s="26"/>
      <c r="K8" s="26"/>
      <c r="L8" s="25"/>
      <c r="M8" s="25"/>
      <c r="N8" s="25"/>
    </row>
    <row r="10" spans="1:14" x14ac:dyDescent="0.3">
      <c r="A10" s="4" t="s">
        <v>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28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0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" thickBot="1" x14ac:dyDescent="0.3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 t="e">
        <f t="shared" si="0"/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29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30</v>
      </c>
      <c r="C33" s="34"/>
      <c r="D33" s="34"/>
      <c r="G33" s="22" t="s">
        <v>31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>
        <f>B10</f>
        <v>0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7" zoomScaleNormal="87" workbookViewId="0">
      <selection activeCell="A14" sqref="A14:A15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4414062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>
        <v>3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 x14ac:dyDescent="0.3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/>
      <c r="B14" s="11" t="s">
        <v>38</v>
      </c>
      <c r="C14" s="11" t="s">
        <v>25</v>
      </c>
      <c r="D14" s="11" t="s">
        <v>26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3.2" x14ac:dyDescent="0.25">
      <c r="A15" s="11"/>
      <c r="B15" s="11" t="s">
        <v>38</v>
      </c>
      <c r="C15" s="11" t="s">
        <v>34</v>
      </c>
      <c r="D15" s="11" t="s">
        <v>36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29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30</v>
      </c>
      <c r="C33" s="34"/>
      <c r="D33" s="34"/>
      <c r="G33" s="22" t="s">
        <v>31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t="15" hidden="1" customHeight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t="15" hidden="1" customHeight="1" x14ac:dyDescent="0.3"/>
    <row r="37" spans="1:10" ht="45" customHeight="1" x14ac:dyDescent="0.3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>
        <v>1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 x14ac:dyDescent="0.3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29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30</v>
      </c>
      <c r="C33" s="34"/>
      <c r="D33" s="34"/>
      <c r="G33" s="22" t="s">
        <v>31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 t="s">
        <v>32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 x14ac:dyDescent="0.3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 t="str">
        <f>'1'!A14</f>
        <v>CALCULO DIFERENCIAL</v>
      </c>
      <c r="B14" s="11"/>
      <c r="C14" s="11" t="str">
        <f>'1'!C14</f>
        <v>107A</v>
      </c>
      <c r="D14" s="11" t="str">
        <f>'1'!D14</f>
        <v>IGEM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3.2" x14ac:dyDescent="0.25">
      <c r="A15" s="11" t="str">
        <f>'1'!A15</f>
        <v>CALCULO DIFERENCIAL</v>
      </c>
      <c r="B15" s="11"/>
      <c r="C15" s="11" t="str">
        <f>'1'!C15</f>
        <v>107C</v>
      </c>
      <c r="D15" s="11" t="str">
        <f>'1'!D15</f>
        <v>IGEM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3.2" x14ac:dyDescent="0.25">
      <c r="A16" s="11" t="str">
        <f>'1'!A16</f>
        <v>QUIMICA</v>
      </c>
      <c r="B16" s="11"/>
      <c r="C16" s="11" t="str">
        <f>'1'!C16</f>
        <v>102A</v>
      </c>
      <c r="D16" s="11" t="str">
        <f>'1'!D16</f>
        <v>IEME</v>
      </c>
      <c r="E16" s="11">
        <f>'1'!E16</f>
        <v>33</v>
      </c>
      <c r="F16" s="11"/>
      <c r="G16" s="11"/>
      <c r="H16" s="12">
        <f t="shared" si="0"/>
        <v>0</v>
      </c>
      <c r="I16" s="11">
        <f t="shared" si="1"/>
        <v>33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 t="str">
        <f>'1'!A17</f>
        <v>QUIMICA</v>
      </c>
      <c r="B17" s="11"/>
      <c r="C17" s="11" t="str">
        <f>'1'!C17</f>
        <v>102B</v>
      </c>
      <c r="D17" s="11" t="str">
        <f>'1'!D17</f>
        <v>IEME</v>
      </c>
      <c r="E17" s="11">
        <f>'1'!E17</f>
        <v>31</v>
      </c>
      <c r="F17" s="11"/>
      <c r="G17" s="11"/>
      <c r="H17" s="12">
        <f t="shared" si="0"/>
        <v>0</v>
      </c>
      <c r="I17" s="11">
        <f t="shared" si="1"/>
        <v>31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3" t="s">
        <v>29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30</v>
      </c>
      <c r="C33" s="34"/>
      <c r="D33" s="34"/>
      <c r="G33" s="22" t="s">
        <v>31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45" customHeight="1" x14ac:dyDescent="0.3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2023-10-08T16:35:28Z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