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75" windowWidth="8415" windowHeight="11700" tabRatio="500" activeTab="4"/>
  </bookViews>
  <sheets>
    <sheet name="1" sheetId="1" r:id="rId1"/>
    <sheet name="2" sheetId="6" r:id="rId2"/>
    <sheet name="3e" sheetId="7" r:id="rId3"/>
    <sheet name="4" sheetId="8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'3e'!$A$1:$N$37</definedName>
    <definedName name="_xlnm.Print_Area" localSheetId="3">'4'!$A$1:$N$37</definedName>
    <definedName name="_xlnm.Print_Area" localSheetId="4">Final!$A$1:$N$37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5" l="1"/>
  <c r="J15" i="5"/>
  <c r="H15" i="5"/>
  <c r="B37" i="8" l="1"/>
  <c r="A35" i="8"/>
  <c r="N28" i="8"/>
  <c r="M28" i="8"/>
  <c r="L28" i="8"/>
  <c r="K28" i="8"/>
  <c r="I28" i="8"/>
  <c r="G28" i="8"/>
  <c r="F28" i="8"/>
  <c r="E28" i="8"/>
  <c r="L17" i="8"/>
  <c r="L16" i="8"/>
  <c r="L15" i="8"/>
  <c r="L14" i="8"/>
  <c r="B37" i="7" l="1"/>
  <c r="A35" i="7"/>
  <c r="N28" i="7"/>
  <c r="M28" i="7"/>
  <c r="K28" i="7"/>
  <c r="G28" i="7"/>
  <c r="F28" i="7"/>
  <c r="E28" i="7"/>
  <c r="I28" i="7" s="1"/>
  <c r="L17" i="7"/>
  <c r="L16" i="7"/>
  <c r="L15" i="7"/>
  <c r="L14" i="7"/>
  <c r="L28" i="7" l="1"/>
  <c r="L16" i="1"/>
  <c r="L17" i="1"/>
  <c r="L16" i="6"/>
  <c r="L17" i="6"/>
  <c r="L15" i="6"/>
  <c r="L14" i="6"/>
  <c r="E28" i="1"/>
  <c r="F28" i="1"/>
  <c r="D15" i="5" l="1"/>
  <c r="C15" i="5"/>
  <c r="A15" i="5"/>
  <c r="D14" i="5"/>
  <c r="C14" i="5"/>
  <c r="A14" i="5"/>
  <c r="B37" i="6" l="1"/>
  <c r="A35" i="6"/>
  <c r="N28" i="6"/>
  <c r="M28" i="6"/>
  <c r="K28" i="6"/>
  <c r="G28" i="6"/>
  <c r="F28" i="6"/>
  <c r="E28" i="6"/>
  <c r="I28" i="6" l="1"/>
  <c r="L28" i="6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L17" i="5"/>
  <c r="D17" i="5"/>
  <c r="C17" i="5"/>
  <c r="A17" i="5"/>
  <c r="L16" i="5"/>
  <c r="D16" i="5"/>
  <c r="C16" i="5"/>
  <c r="A16" i="5"/>
  <c r="L15" i="5"/>
  <c r="L14" i="5"/>
  <c r="B10" i="5"/>
  <c r="B37" i="5" s="1"/>
  <c r="B37" i="1"/>
  <c r="A35" i="1"/>
  <c r="N28" i="1"/>
  <c r="M28" i="1"/>
  <c r="K28" i="1"/>
  <c r="G28" i="1"/>
  <c r="I28" i="1" s="1"/>
  <c r="L15" i="1"/>
  <c r="L14" i="1"/>
  <c r="H17" i="5" l="1"/>
  <c r="L28" i="1"/>
  <c r="H18" i="5"/>
  <c r="H19" i="5"/>
  <c r="H20" i="5"/>
  <c r="H21" i="5"/>
  <c r="H22" i="5"/>
  <c r="H23" i="5"/>
  <c r="H24" i="5"/>
  <c r="H25" i="5"/>
  <c r="H26" i="5"/>
  <c r="H27" i="5"/>
  <c r="E28" i="5"/>
  <c r="J14" i="5"/>
  <c r="J17" i="5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J28" i="5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<sst xmlns="http://schemas.openxmlformats.org/spreadsheetml/2006/main" count="241" uniqueCount="51">
  <si>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</si>
  <si>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</si>
  <si>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</si>
  <si>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</si>
  <si>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</si>
  <si>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</si>
  <si>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</si>
  <si>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</si>
  <si>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</si>
  <si>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</si>
  <si>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</si>
  <si>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</si>
  <si>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</si>
  <si>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</si>
  <si>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</si>
  <si>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</si>
  <si>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</si>
  <si>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</si>
  <si>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</si>
  <si>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</si>
  <si>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</si>
  <si>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</si>
  <si>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</si>
  <si>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</si>
  <si>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</si>
  <si>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</si>
  <si>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</si>
  <si>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</si>
  <si>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</si>
  <si>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</si>
  <si>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</si>
  <si>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</si>
  <si>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</si>
  <si>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</si>
  <si>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</si>
  <si>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2°</t>
  </si>
  <si>
    <t>QUIMICA</t>
  </si>
  <si>
    <t>JEFE DE CARRERA</t>
  </si>
  <si>
    <t>DR. TONATIUH SOSME SANCHEZ</t>
  </si>
  <si>
    <t>CIENCIAS BASICAS</t>
  </si>
  <si>
    <t>SEPTIEMBRE 23- ENERO 24</t>
  </si>
  <si>
    <t>102A</t>
  </si>
  <si>
    <t>102B</t>
  </si>
  <si>
    <t>107C</t>
  </si>
  <si>
    <t>IEM</t>
  </si>
  <si>
    <t>II</t>
  </si>
  <si>
    <t>IEME</t>
  </si>
  <si>
    <t>MC. TONATIUH SOSME SANCHEZ</t>
  </si>
  <si>
    <t>III</t>
  </si>
  <si>
    <t>IV</t>
  </si>
  <si>
    <t>SEPTIEMBRE 23 -ENERO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</si>
</sst>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26972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="" xmlns:a16="http://schemas.microsoft.com/office/drawing/2014/main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="" xmlns:a16="http://schemas.microsoft.com/office/drawing/2014/main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=""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="" xmlns:a16="http://schemas.microsoft.com/office/drawing/2014/main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="" xmlns:a16="http://schemas.microsoft.com/office/drawing/2014/main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="" xmlns:a16="http://schemas.microsoft.com/office/drawing/2014/main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="" xmlns:a16="http://schemas.microsoft.com/office/drawing/2014/main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="" xmlns:a16="http://schemas.microsoft.com/office/drawing/2014/main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="" xmlns:a16="http://schemas.microsoft.com/office/drawing/2014/main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="" xmlns:a16="http://schemas.microsoft.com/office/drawing/2014/main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="" xmlns:a16="http://schemas.microsoft.com/office/drawing/2014/main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="" xmlns:a16="http://schemas.microsoft.com/office/drawing/2014/main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="" xmlns:a16="http://schemas.microsoft.com/office/drawing/2014/main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="" xmlns:a16="http://schemas.microsoft.com/office/drawing/2014/main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="" xmlns:a16="http://schemas.microsoft.com/office/drawing/2014/main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="" xmlns:a16="http://schemas.microsoft.com/office/drawing/2014/main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6" zoomScale="84" zoomScaleNormal="84" workbookViewId="0">
      <selection activeCell="N17" sqref="N1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3</v>
      </c>
      <c r="B6" s="27"/>
      <c r="C6" s="27"/>
      <c r="D6" s="27"/>
      <c r="E6" s="28" t="s">
        <v>39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9" t="s">
        <v>5</v>
      </c>
      <c r="C8" s="29"/>
      <c r="D8" s="6" t="s">
        <v>6</v>
      </c>
      <c r="E8" s="7">
        <v>4</v>
      </c>
      <c r="G8" s="4" t="s">
        <v>7</v>
      </c>
      <c r="H8" s="7">
        <v>2</v>
      </c>
      <c r="I8" s="30" t="s">
        <v>8</v>
      </c>
      <c r="J8" s="30"/>
      <c r="K8" s="30"/>
      <c r="L8" s="29" t="s">
        <v>40</v>
      </c>
      <c r="M8" s="29"/>
      <c r="N8" s="29"/>
    </row>
    <row r="10" spans="1:14" x14ac:dyDescent="0.25">
      <c r="A10" s="4" t="s">
        <v>9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10</v>
      </c>
      <c r="B12" s="32" t="s">
        <v>11</v>
      </c>
      <c r="C12" s="32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6" t="s">
        <v>22</v>
      </c>
    </row>
    <row r="13" spans="1:14" x14ac:dyDescent="0.25">
      <c r="A13" s="31"/>
      <c r="B13" s="32"/>
      <c r="C13" s="32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6"/>
    </row>
    <row r="14" spans="1:14" s="14" customFormat="1" ht="12.75" x14ac:dyDescent="0.2">
      <c r="A14" s="10" t="s">
        <v>31</v>
      </c>
      <c r="B14" s="11" t="s">
        <v>22</v>
      </c>
      <c r="C14" s="11" t="s">
        <v>32</v>
      </c>
      <c r="D14" s="11" t="s">
        <v>34</v>
      </c>
      <c r="E14" s="11">
        <v>25</v>
      </c>
      <c r="F14" s="11">
        <v>21</v>
      </c>
      <c r="G14" s="11">
        <v>4</v>
      </c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31</v>
      </c>
      <c r="B15" s="11" t="s">
        <v>22</v>
      </c>
      <c r="C15" s="11" t="s">
        <v>43</v>
      </c>
      <c r="D15" s="11" t="s">
        <v>34</v>
      </c>
      <c r="E15" s="11">
        <v>29</v>
      </c>
      <c r="F15" s="11">
        <v>27</v>
      </c>
      <c r="G15" s="11">
        <v>2</v>
      </c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 t="s">
        <v>36</v>
      </c>
      <c r="B16" s="11" t="s">
        <v>22</v>
      </c>
      <c r="C16" s="11" t="s">
        <v>41</v>
      </c>
      <c r="D16" s="11" t="s">
        <v>44</v>
      </c>
      <c r="E16" s="11">
        <v>33</v>
      </c>
      <c r="F16" s="11">
        <v>23</v>
      </c>
      <c r="G16" s="11">
        <v>10</v>
      </c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100</v>
      </c>
      <c r="N16" s="13">
        <v>1</v>
      </c>
    </row>
    <row r="17" spans="1:14" s="14" customFormat="1" ht="12.75" x14ac:dyDescent="0.2">
      <c r="A17" s="10" t="s">
        <v>36</v>
      </c>
      <c r="B17" s="11" t="s">
        <v>22</v>
      </c>
      <c r="C17" s="11" t="s">
        <v>42</v>
      </c>
      <c r="D17" s="11" t="s">
        <v>44</v>
      </c>
      <c r="E17" s="11">
        <v>31</v>
      </c>
      <c r="F17" s="11">
        <v>22</v>
      </c>
      <c r="G17" s="11">
        <v>9</v>
      </c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100</v>
      </c>
      <c r="N17" s="13">
        <v>1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93</v>
      </c>
      <c r="G28" s="16">
        <f>SUM(G14:G27)</f>
        <v>25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9"/>
    </row>
    <row r="33" spans="1:10" ht="12" customHeight="1" x14ac:dyDescent="0.25">
      <c r="B33" s="38" t="s">
        <v>28</v>
      </c>
      <c r="C33" s="38"/>
      <c r="D33" s="38"/>
      <c r="G33" s="26" t="s">
        <v>37</v>
      </c>
      <c r="H33" s="26"/>
      <c r="I33" s="26"/>
      <c r="J33" s="26"/>
    </row>
    <row r="34" spans="1:10" ht="38.25" customHeight="1" x14ac:dyDescent="0.25">
      <c r="B34" s="39"/>
      <c r="C34" s="39"/>
      <c r="D34" s="39"/>
      <c r="G34" s="29"/>
      <c r="H34" s="29"/>
      <c r="I34" s="29"/>
      <c r="J34" s="29"/>
    </row>
    <row r="35" spans="1:10" hidden="1" x14ac:dyDescent="0.25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25"/>
    <row r="37" spans="1:10" ht="21" customHeight="1" x14ac:dyDescent="0.25">
      <c r="B37" s="35" t="str">
        <f>B10</f>
        <v>MTI. ERICK DE JESUS TELLEZ VERA</v>
      </c>
      <c r="C37" s="35"/>
      <c r="D37" s="35"/>
      <c r="E37" s="20"/>
      <c r="F37" s="20"/>
      <c r="G37" s="35" t="s">
        <v>38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5" zoomScale="106" zoomScaleNormal="106" workbookViewId="0">
      <selection activeCell="P20" sqref="P20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3</v>
      </c>
      <c r="B6" s="27"/>
      <c r="C6" s="27"/>
      <c r="D6" s="27"/>
      <c r="E6" s="28" t="s">
        <v>39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9" t="s">
        <v>35</v>
      </c>
      <c r="C8" s="29"/>
      <c r="D8" s="6" t="s">
        <v>6</v>
      </c>
      <c r="E8" s="7">
        <v>4</v>
      </c>
      <c r="G8" s="4" t="s">
        <v>7</v>
      </c>
      <c r="H8" s="7">
        <v>2</v>
      </c>
      <c r="I8" s="30" t="s">
        <v>8</v>
      </c>
      <c r="J8" s="30"/>
      <c r="K8" s="30"/>
      <c r="L8" s="29" t="s">
        <v>40</v>
      </c>
      <c r="M8" s="29"/>
      <c r="N8" s="29"/>
    </row>
    <row r="10" spans="1:14" x14ac:dyDescent="0.25">
      <c r="A10" s="4" t="s">
        <v>9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31" t="s">
        <v>10</v>
      </c>
      <c r="B12" s="32" t="s">
        <v>11</v>
      </c>
      <c r="C12" s="32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6" t="s">
        <v>22</v>
      </c>
    </row>
    <row r="13" spans="1:14" x14ac:dyDescent="0.25">
      <c r="A13" s="31"/>
      <c r="B13" s="32"/>
      <c r="C13" s="32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6"/>
    </row>
    <row r="14" spans="1:14" s="14" customFormat="1" ht="12.75" x14ac:dyDescent="0.2">
      <c r="A14" s="10" t="s">
        <v>31</v>
      </c>
      <c r="B14" s="11" t="s">
        <v>45</v>
      </c>
      <c r="C14" s="11" t="s">
        <v>32</v>
      </c>
      <c r="D14" s="11" t="s">
        <v>34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97</v>
      </c>
      <c r="N14" s="13">
        <v>0.84</v>
      </c>
    </row>
    <row r="15" spans="1:14" s="14" customFormat="1" ht="12.75" x14ac:dyDescent="0.2">
      <c r="A15" s="10" t="s">
        <v>31</v>
      </c>
      <c r="B15" s="11" t="s">
        <v>45</v>
      </c>
      <c r="C15" s="11" t="s">
        <v>43</v>
      </c>
      <c r="D15" s="11" t="s">
        <v>34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92</v>
      </c>
      <c r="N15" s="13">
        <v>0.76</v>
      </c>
    </row>
    <row r="16" spans="1:14" s="14" customFormat="1" ht="12.75" x14ac:dyDescent="0.2">
      <c r="A16" s="10" t="s">
        <v>36</v>
      </c>
      <c r="B16" s="11" t="s">
        <v>45</v>
      </c>
      <c r="C16" s="11" t="s">
        <v>41</v>
      </c>
      <c r="D16" s="11" t="s">
        <v>46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89</v>
      </c>
      <c r="N16" s="13">
        <v>0.55000000000000004</v>
      </c>
    </row>
    <row r="17" spans="1:14" s="14" customFormat="1" ht="12.75" x14ac:dyDescent="0.2">
      <c r="A17" s="10" t="s">
        <v>36</v>
      </c>
      <c r="B17" s="11" t="s">
        <v>45</v>
      </c>
      <c r="C17" s="11" t="s">
        <v>42</v>
      </c>
      <c r="D17" s="11" t="s">
        <v>46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89</v>
      </c>
      <c r="N17" s="13">
        <v>0.57999999999999996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91.75</v>
      </c>
      <c r="N28" s="18">
        <f>AVERAGE(N14:N27)</f>
        <v>0.68250000000000011</v>
      </c>
    </row>
    <row r="30" spans="1:14" ht="120" customHeight="1" x14ac:dyDescent="0.25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9"/>
    </row>
    <row r="33" spans="1:10" ht="12" customHeight="1" x14ac:dyDescent="0.25">
      <c r="B33" s="38" t="s">
        <v>28</v>
      </c>
      <c r="C33" s="38"/>
      <c r="D33" s="38"/>
      <c r="G33" s="26" t="s">
        <v>29</v>
      </c>
      <c r="H33" s="26"/>
      <c r="I33" s="26"/>
      <c r="J33" s="26"/>
    </row>
    <row r="34" spans="1:10" ht="38.25" customHeight="1" x14ac:dyDescent="0.25">
      <c r="B34" s="39"/>
      <c r="C34" s="39"/>
      <c r="D34" s="39"/>
      <c r="G34" s="29"/>
      <c r="H34" s="29"/>
      <c r="I34" s="29"/>
      <c r="J34" s="29"/>
    </row>
    <row r="35" spans="1:10" hidden="1" x14ac:dyDescent="0.25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25"/>
    <row r="37" spans="1:10" ht="21" customHeight="1" x14ac:dyDescent="0.25">
      <c r="B37" s="35" t="str">
        <f>B10</f>
        <v>MTI. ERICK DE JESUS TELLEZ VERA</v>
      </c>
      <c r="C37" s="35"/>
      <c r="D37" s="35"/>
      <c r="E37" s="20"/>
      <c r="F37" s="20"/>
      <c r="G37" s="35" t="s">
        <v>47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7" zoomScale="106" zoomScaleNormal="106" workbookViewId="0">
      <selection activeCell="D21" sqref="D21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3</v>
      </c>
      <c r="B6" s="27"/>
      <c r="C6" s="27"/>
      <c r="D6" s="27"/>
      <c r="E6" s="28" t="s">
        <v>39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9">
        <v>3</v>
      </c>
      <c r="C8" s="29"/>
      <c r="D8" s="6" t="s">
        <v>6</v>
      </c>
      <c r="E8" s="7">
        <v>4</v>
      </c>
      <c r="G8" s="4" t="s">
        <v>7</v>
      </c>
      <c r="H8" s="7">
        <v>2</v>
      </c>
      <c r="I8" s="30" t="s">
        <v>8</v>
      </c>
      <c r="J8" s="30"/>
      <c r="K8" s="30"/>
      <c r="L8" s="29" t="s">
        <v>40</v>
      </c>
      <c r="M8" s="29"/>
      <c r="N8" s="29"/>
    </row>
    <row r="10" spans="1:14" x14ac:dyDescent="0.25">
      <c r="A10" s="4" t="s">
        <v>9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31" t="s">
        <v>10</v>
      </c>
      <c r="B12" s="32" t="s">
        <v>11</v>
      </c>
      <c r="C12" s="32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6" t="s">
        <v>22</v>
      </c>
    </row>
    <row r="13" spans="1:14" x14ac:dyDescent="0.25">
      <c r="A13" s="31"/>
      <c r="B13" s="32"/>
      <c r="C13" s="32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6"/>
    </row>
    <row r="14" spans="1:14" s="14" customFormat="1" ht="12.75" x14ac:dyDescent="0.2">
      <c r="A14" s="10" t="s">
        <v>31</v>
      </c>
      <c r="B14" s="11" t="s">
        <v>48</v>
      </c>
      <c r="C14" s="11" t="s">
        <v>32</v>
      </c>
      <c r="D14" s="11" t="s">
        <v>34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94</v>
      </c>
      <c r="N14" s="13">
        <v>0.76</v>
      </c>
    </row>
    <row r="15" spans="1:14" s="14" customFormat="1" ht="12.75" x14ac:dyDescent="0.2">
      <c r="A15" s="10" t="s">
        <v>31</v>
      </c>
      <c r="B15" s="11" t="s">
        <v>48</v>
      </c>
      <c r="C15" s="11" t="s">
        <v>43</v>
      </c>
      <c r="D15" s="11" t="s">
        <v>34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0.8</v>
      </c>
    </row>
    <row r="16" spans="1:14" s="14" customFormat="1" ht="12.75" x14ac:dyDescent="0.2">
      <c r="A16" s="10" t="s">
        <v>36</v>
      </c>
      <c r="B16" s="11" t="s">
        <v>48</v>
      </c>
      <c r="C16" s="11" t="s">
        <v>41</v>
      </c>
      <c r="D16" s="11" t="s">
        <v>46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89</v>
      </c>
      <c r="N16" s="13">
        <v>0.42</v>
      </c>
    </row>
    <row r="17" spans="1:14" s="14" customFormat="1" ht="12.75" x14ac:dyDescent="0.2">
      <c r="A17" s="10" t="s">
        <v>36</v>
      </c>
      <c r="B17" s="11" t="s">
        <v>48</v>
      </c>
      <c r="C17" s="11" t="s">
        <v>42</v>
      </c>
      <c r="D17" s="11" t="s">
        <v>46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85</v>
      </c>
      <c r="N17" s="13">
        <v>0.45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90.5</v>
      </c>
      <c r="N28" s="18">
        <f>AVERAGE(N14:N27)</f>
        <v>0.60750000000000004</v>
      </c>
    </row>
    <row r="30" spans="1:14" ht="120" customHeight="1" x14ac:dyDescent="0.25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9"/>
    </row>
    <row r="33" spans="1:10" ht="12" customHeight="1" x14ac:dyDescent="0.25">
      <c r="B33" s="38" t="s">
        <v>28</v>
      </c>
      <c r="C33" s="38"/>
      <c r="D33" s="38"/>
      <c r="G33" s="26" t="s">
        <v>29</v>
      </c>
      <c r="H33" s="26"/>
      <c r="I33" s="26"/>
      <c r="J33" s="26"/>
    </row>
    <row r="34" spans="1:10" ht="38.25" customHeight="1" x14ac:dyDescent="0.25">
      <c r="B34" s="39"/>
      <c r="C34" s="39"/>
      <c r="D34" s="39"/>
      <c r="G34" s="29"/>
      <c r="H34" s="29"/>
      <c r="I34" s="29"/>
      <c r="J34" s="29"/>
    </row>
    <row r="35" spans="1:10" hidden="1" x14ac:dyDescent="0.25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25"/>
    <row r="37" spans="1:10" ht="21" customHeight="1" x14ac:dyDescent="0.25">
      <c r="B37" s="35" t="str">
        <f>B10</f>
        <v>MTI. ERICK DE JESUS TELLEZ VERA</v>
      </c>
      <c r="C37" s="35"/>
      <c r="D37" s="35"/>
      <c r="E37" s="20"/>
      <c r="F37" s="20"/>
      <c r="G37" s="35" t="s">
        <v>47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28" zoomScale="106" zoomScaleNormal="106" workbookViewId="0">
      <selection activeCell="G37" sqref="G37:J3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3</v>
      </c>
      <c r="B6" s="27"/>
      <c r="C6" s="27"/>
      <c r="D6" s="27"/>
      <c r="E6" s="28" t="s">
        <v>39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5">
      <c r="A8" s="22" t="s">
        <v>4</v>
      </c>
      <c r="B8" s="29">
        <v>4</v>
      </c>
      <c r="C8" s="29"/>
      <c r="D8" s="6" t="s">
        <v>6</v>
      </c>
      <c r="E8" s="24">
        <v>4</v>
      </c>
      <c r="G8" s="22" t="s">
        <v>7</v>
      </c>
      <c r="H8" s="24">
        <v>2</v>
      </c>
      <c r="I8" s="30" t="s">
        <v>8</v>
      </c>
      <c r="J8" s="30"/>
      <c r="K8" s="30"/>
      <c r="L8" s="29" t="s">
        <v>40</v>
      </c>
      <c r="M8" s="29"/>
      <c r="N8" s="29"/>
    </row>
    <row r="10" spans="1:14" x14ac:dyDescent="0.25">
      <c r="A10" s="22" t="s">
        <v>9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5.75" thickBot="1" x14ac:dyDescent="0.3">
      <c r="B11" s="23"/>
      <c r="C11" s="23"/>
      <c r="E11" s="23"/>
      <c r="F11" s="23"/>
      <c r="G11" s="23"/>
      <c r="H11" s="23"/>
      <c r="I11" s="23"/>
      <c r="J11" s="23"/>
      <c r="K11" s="23"/>
    </row>
    <row r="12" spans="1:14" ht="12" customHeight="1" thickBot="1" x14ac:dyDescent="0.3">
      <c r="A12" s="31" t="s">
        <v>10</v>
      </c>
      <c r="B12" s="32" t="s">
        <v>11</v>
      </c>
      <c r="C12" s="32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6" t="s">
        <v>22</v>
      </c>
    </row>
    <row r="13" spans="1:14" x14ac:dyDescent="0.25">
      <c r="A13" s="31"/>
      <c r="B13" s="32"/>
      <c r="C13" s="32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6"/>
    </row>
    <row r="14" spans="1:14" s="14" customFormat="1" ht="12.75" x14ac:dyDescent="0.2">
      <c r="A14" s="10" t="s">
        <v>31</v>
      </c>
      <c r="B14" s="11" t="s">
        <v>49</v>
      </c>
      <c r="C14" s="11" t="s">
        <v>32</v>
      </c>
      <c r="D14" s="11" t="s">
        <v>34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91</v>
      </c>
      <c r="N14" s="13">
        <v>0.8</v>
      </c>
    </row>
    <row r="15" spans="1:14" s="14" customFormat="1" ht="12.75" x14ac:dyDescent="0.2">
      <c r="A15" s="10" t="s">
        <v>31</v>
      </c>
      <c r="B15" s="11" t="s">
        <v>49</v>
      </c>
      <c r="C15" s="11" t="s">
        <v>43</v>
      </c>
      <c r="D15" s="11" t="s">
        <v>34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0.79</v>
      </c>
    </row>
    <row r="16" spans="1:14" s="14" customFormat="1" ht="12.75" x14ac:dyDescent="0.2">
      <c r="A16" s="10" t="s">
        <v>36</v>
      </c>
      <c r="B16" s="11" t="s">
        <v>49</v>
      </c>
      <c r="C16" s="11" t="s">
        <v>41</v>
      </c>
      <c r="D16" s="11" t="s">
        <v>46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81</v>
      </c>
      <c r="N16" s="13">
        <v>0.6</v>
      </c>
    </row>
    <row r="17" spans="1:14" s="14" customFormat="1" ht="12.75" x14ac:dyDescent="0.2">
      <c r="A17" s="10" t="s">
        <v>36</v>
      </c>
      <c r="B17" s="11" t="s">
        <v>49</v>
      </c>
      <c r="C17" s="11" t="s">
        <v>42</v>
      </c>
      <c r="D17" s="11" t="s">
        <v>46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83</v>
      </c>
      <c r="N17" s="13">
        <v>0.68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87.25</v>
      </c>
      <c r="N28" s="18">
        <f>AVERAGE(N14:N27)</f>
        <v>0.71750000000000003</v>
      </c>
    </row>
    <row r="30" spans="1:14" ht="120" customHeight="1" x14ac:dyDescent="0.25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9"/>
    </row>
    <row r="33" spans="1:10" ht="12" customHeight="1" x14ac:dyDescent="0.25">
      <c r="B33" s="38" t="s">
        <v>28</v>
      </c>
      <c r="C33" s="38"/>
      <c r="D33" s="38"/>
      <c r="G33" s="26" t="s">
        <v>29</v>
      </c>
      <c r="H33" s="26"/>
      <c r="I33" s="26"/>
      <c r="J33" s="26"/>
    </row>
    <row r="34" spans="1:10" ht="38.25" customHeight="1" x14ac:dyDescent="0.25">
      <c r="B34" s="39"/>
      <c r="C34" s="39"/>
      <c r="D34" s="39"/>
      <c r="G34" s="29"/>
      <c r="H34" s="29"/>
      <c r="I34" s="29"/>
      <c r="J34" s="29"/>
    </row>
    <row r="35" spans="1:10" hidden="1" x14ac:dyDescent="0.25">
      <c r="A35" s="34" t="e">
        <f>#REF!</f>
        <v>#REF!</v>
      </c>
      <c r="B35" s="34"/>
      <c r="C35" s="23"/>
      <c r="E35" s="34"/>
      <c r="F35" s="34"/>
      <c r="G35" s="34"/>
      <c r="H35" s="34"/>
    </row>
    <row r="36" spans="1:10" hidden="1" x14ac:dyDescent="0.25"/>
    <row r="37" spans="1:10" ht="21" customHeight="1" x14ac:dyDescent="0.25">
      <c r="B37" s="35" t="str">
        <f>B10</f>
        <v>MTI. ERICK DE JESUS TELLEZ VERA</v>
      </c>
      <c r="C37" s="35"/>
      <c r="D37" s="35"/>
      <c r="E37" s="20"/>
      <c r="F37" s="20"/>
      <c r="G37" s="35" t="s">
        <v>47</v>
      </c>
      <c r="H37" s="35"/>
      <c r="I37" s="35"/>
      <c r="J37" s="3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topLeftCell="A2" zoomScale="84" zoomScaleNormal="84" workbookViewId="0">
      <selection activeCell="L39" sqref="L39"/>
    </sheetView>
  </sheetViews>
  <sheetFormatPr baseColWidth="10" defaultColWidth="9.140625" defaultRowHeight="15" x14ac:dyDescent="0.25"/>
  <cols>
    <col min="1" max="1" width="31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3</v>
      </c>
      <c r="B6" s="27"/>
      <c r="C6" s="27"/>
      <c r="D6" s="27"/>
      <c r="E6" s="28" t="s">
        <v>39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9" t="s">
        <v>30</v>
      </c>
      <c r="C8" s="29"/>
      <c r="D8" s="6" t="s">
        <v>6</v>
      </c>
      <c r="E8" s="5">
        <v>4</v>
      </c>
      <c r="G8" s="4" t="s">
        <v>7</v>
      </c>
      <c r="H8" s="5">
        <v>2</v>
      </c>
      <c r="I8" s="30" t="s">
        <v>8</v>
      </c>
      <c r="J8" s="30"/>
      <c r="K8" s="30"/>
      <c r="L8" s="29" t="s">
        <v>50</v>
      </c>
      <c r="M8" s="29"/>
      <c r="N8" s="29"/>
    </row>
    <row r="10" spans="1:14" x14ac:dyDescent="0.25">
      <c r="A10" s="4" t="s">
        <v>9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10</v>
      </c>
      <c r="B12" s="32" t="s">
        <v>11</v>
      </c>
      <c r="C12" s="32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6" t="s">
        <v>22</v>
      </c>
    </row>
    <row r="13" spans="1:14" x14ac:dyDescent="0.25">
      <c r="A13" s="31"/>
      <c r="B13" s="32"/>
      <c r="C13" s="32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6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107A</v>
      </c>
      <c r="D14" s="11" t="str">
        <f>'1'!D14</f>
        <v>IGEM</v>
      </c>
      <c r="E14" s="11">
        <v>27</v>
      </c>
      <c r="F14" s="11">
        <v>25</v>
      </c>
      <c r="G14" s="11">
        <v>2</v>
      </c>
      <c r="H14" s="12">
        <v>0.93</v>
      </c>
      <c r="I14" s="11">
        <v>2</v>
      </c>
      <c r="J14" s="12">
        <f t="shared" ref="J14:J28" si="0">I14/E14</f>
        <v>7.407407407407407E-2</v>
      </c>
      <c r="K14" s="11">
        <v>0</v>
      </c>
      <c r="L14" s="12">
        <f t="shared" ref="L14:L28" si="1">K14/E14</f>
        <v>0</v>
      </c>
      <c r="M14" s="11">
        <v>94</v>
      </c>
      <c r="N14" s="13">
        <v>0.26</v>
      </c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107C</v>
      </c>
      <c r="D15" s="11" t="str">
        <f>'1'!D15</f>
        <v>IGEM</v>
      </c>
      <c r="E15" s="11">
        <v>32</v>
      </c>
      <c r="F15" s="11">
        <v>28</v>
      </c>
      <c r="G15" s="11">
        <v>5</v>
      </c>
      <c r="H15" s="12">
        <f t="shared" ref="H14:H27" si="2">F15/E15</f>
        <v>0.875</v>
      </c>
      <c r="I15" s="11">
        <v>5</v>
      </c>
      <c r="J15" s="12">
        <f t="shared" si="0"/>
        <v>0.15625</v>
      </c>
      <c r="K15" s="11">
        <v>0</v>
      </c>
      <c r="L15" s="12">
        <f t="shared" si="1"/>
        <v>0</v>
      </c>
      <c r="M15" s="11">
        <v>80</v>
      </c>
      <c r="N15" s="13">
        <v>0.81</v>
      </c>
    </row>
    <row r="16" spans="1:14" s="14" customFormat="1" ht="12.75" x14ac:dyDescent="0.2">
      <c r="A16" s="11" t="str">
        <f>'1'!A16</f>
        <v>QUIMICA</v>
      </c>
      <c r="B16" s="11"/>
      <c r="C16" s="11" t="str">
        <f>'1'!C16</f>
        <v>102A</v>
      </c>
      <c r="D16" s="11" t="str">
        <f>'1'!D16</f>
        <v>IEM</v>
      </c>
      <c r="E16" s="11">
        <v>35</v>
      </c>
      <c r="F16" s="11">
        <v>33</v>
      </c>
      <c r="G16" s="11">
        <v>2</v>
      </c>
      <c r="H16" s="12">
        <v>0.94</v>
      </c>
      <c r="I16" s="11">
        <v>2</v>
      </c>
      <c r="J16" s="12">
        <v>0.06</v>
      </c>
      <c r="K16" s="11">
        <v>0</v>
      </c>
      <c r="L16" s="12">
        <f t="shared" si="1"/>
        <v>0</v>
      </c>
      <c r="M16" s="11">
        <v>83</v>
      </c>
      <c r="N16" s="13">
        <v>0.51</v>
      </c>
    </row>
    <row r="17" spans="1:14" s="14" customFormat="1" ht="12.75" x14ac:dyDescent="0.2">
      <c r="A17" s="11" t="str">
        <f>'1'!A17</f>
        <v>QUIMICA</v>
      </c>
      <c r="B17" s="11"/>
      <c r="C17" s="11" t="str">
        <f>'1'!C17</f>
        <v>102B</v>
      </c>
      <c r="D17" s="11" t="str">
        <f>'1'!D17</f>
        <v>IEM</v>
      </c>
      <c r="E17" s="11">
        <v>32</v>
      </c>
      <c r="F17" s="11">
        <v>31</v>
      </c>
      <c r="G17" s="11">
        <v>1</v>
      </c>
      <c r="H17" s="12">
        <f t="shared" si="2"/>
        <v>0.96875</v>
      </c>
      <c r="I17" s="11">
        <v>1</v>
      </c>
      <c r="J17" s="12">
        <f t="shared" si="0"/>
        <v>3.125E-2</v>
      </c>
      <c r="K17" s="11">
        <v>0</v>
      </c>
      <c r="L17" s="12">
        <f t="shared" si="1"/>
        <v>0</v>
      </c>
      <c r="M17" s="11">
        <v>89</v>
      </c>
      <c r="N17" s="13">
        <v>0.4</v>
      </c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2"/>
        <v>#DIV/0!</v>
      </c>
      <c r="I18" s="11">
        <f t="shared" ref="I14:I28" si="3">(E18-SUM(F18:G18))-K18</f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2"/>
        <v>#DIV/0!</v>
      </c>
      <c r="I19" s="11">
        <f t="shared" si="3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3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3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3"/>
        <v>0</v>
      </c>
      <c r="J22" s="12" t="e">
        <f t="shared" si="0"/>
        <v>#DIV/0!</v>
      </c>
      <c r="K22" s="11"/>
      <c r="L22" s="12" t="e">
        <f t="shared" si="1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3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3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3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3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3"/>
        <v>0</v>
      </c>
      <c r="J27" s="12" t="e">
        <f t="shared" si="0"/>
        <v>#DIV/0!</v>
      </c>
      <c r="K27" s="11"/>
      <c r="L27" s="12" t="e">
        <f t="shared" si="1"/>
        <v>#DIV/0!</v>
      </c>
      <c r="M27" s="11"/>
      <c r="N27" s="13"/>
    </row>
    <row r="28" spans="1:14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126</v>
      </c>
      <c r="F28" s="16">
        <f>SUM(F14:F27)</f>
        <v>117</v>
      </c>
      <c r="G28" s="16">
        <f>SUM(G14:G27)</f>
        <v>10</v>
      </c>
      <c r="H28" s="17">
        <f>SUM(F28:G28)/E28</f>
        <v>1.0079365079365079</v>
      </c>
      <c r="I28" s="16">
        <f>SUM(I14:I27)</f>
        <v>10</v>
      </c>
      <c r="J28" s="17">
        <f t="shared" si="0"/>
        <v>7.9365079365079361E-2</v>
      </c>
      <c r="K28" s="16">
        <f>SUM(K14:K27)</f>
        <v>0</v>
      </c>
      <c r="L28" s="17">
        <f t="shared" si="1"/>
        <v>0</v>
      </c>
      <c r="M28" s="16">
        <f>AVERAGE(M14:M27)</f>
        <v>86.5</v>
      </c>
      <c r="N28" s="18">
        <f>AVERAGE(N14:N27)</f>
        <v>0.495</v>
      </c>
    </row>
    <row r="30" spans="1:14" ht="120" customHeight="1" x14ac:dyDescent="0.25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9"/>
    </row>
    <row r="33" spans="1:10" ht="12" customHeight="1" x14ac:dyDescent="0.25">
      <c r="B33" s="38" t="s">
        <v>28</v>
      </c>
      <c r="C33" s="38"/>
      <c r="D33" s="38"/>
      <c r="G33" s="26" t="s">
        <v>29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29"/>
      <c r="H34" s="29"/>
      <c r="I34" s="29"/>
      <c r="J34" s="29"/>
    </row>
    <row r="35" spans="1:10" hidden="1" x14ac:dyDescent="0.25">
      <c r="A35" s="34" t="e">
        <f>#REF!</f>
        <v>#REF!</v>
      </c>
      <c r="B35" s="34"/>
      <c r="C35" s="8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40" t="str">
        <f>B10</f>
        <v>MTI. ERICK DE JESUS TELLEZ VERA</v>
      </c>
      <c r="C37" s="40"/>
      <c r="D37" s="40"/>
      <c r="E37" s="20"/>
      <c r="F37" s="20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3e</vt:lpstr>
      <vt:lpstr>4</vt:lpstr>
      <vt:lpstr>Final</vt:lpstr>
      <vt:lpstr>'1'!Área_de_impresión</vt:lpstr>
      <vt:lpstr>'2'!Área_de_impresión</vt:lpstr>
      <vt:lpstr>'3e'!Área_de_impresión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2024-01-12T02:23:06Z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