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JTRM\"/>
    </mc:Choice>
  </mc:AlternateContent>
  <xr:revisionPtr revIDLastSave="0" documentId="13_ncr:1_{9D8F2878-305C-4993-AE17-7B0EF8AA625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'2'!$A$1:$N$31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0" l="1"/>
  <c r="M28" i="10"/>
  <c r="F28" i="10" l="1"/>
  <c r="E28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B31" i="22"/>
  <c r="L8" i="22"/>
  <c r="N22" i="22"/>
  <c r="M22" i="22"/>
  <c r="K22" i="22"/>
  <c r="G22" i="22"/>
  <c r="F22" i="22"/>
  <c r="B37" i="10"/>
  <c r="K28" i="10"/>
  <c r="I28" i="10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H14" i="24"/>
  <c r="H15" i="24"/>
  <c r="H16" i="24"/>
  <c r="H17" i="24"/>
  <c r="H18" i="24"/>
  <c r="H19" i="24"/>
  <c r="H20" i="24"/>
  <c r="E28" i="24"/>
  <c r="L14" i="23"/>
  <c r="L15" i="23"/>
  <c r="L16" i="23"/>
  <c r="L17" i="23"/>
  <c r="L18" i="23"/>
  <c r="L19" i="23"/>
  <c r="L20" i="23"/>
  <c r="H14" i="23"/>
  <c r="H15" i="23"/>
  <c r="H16" i="23"/>
  <c r="H17" i="23"/>
  <c r="H18" i="23"/>
  <c r="H19" i="23"/>
  <c r="H20" i="23"/>
  <c r="E28" i="23"/>
  <c r="E22" i="22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2" i="22"/>
  <c r="J22" i="22" s="1"/>
  <c r="H22" i="22"/>
  <c r="L22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<sst xmlns="http://schemas.openxmlformats.org/spreadsheetml/2006/main" count="192" uniqueCount="48">
  <si>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</si>
  <si>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</si>
  <si>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</si>
  <si>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</si>
  <si>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</si>
  <si>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</si>
  <si>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</si>
  <si>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</si>
  <si>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</si>
  <si>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</si>
  <si>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</si>
  <si>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</si>
  <si>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</si>
  <si>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</si>
  <si>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</si>
  <si>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</si>
  <si>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</si>
  <si>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</si>
  <si>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</si>
  <si>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</si>
  <si>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</si>
  <si>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</si>
  <si>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</si>
  <si>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</si>
  <si>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</si>
  <si>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</si>
  <si>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</si>
  <si>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</si>
  <si>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</si>
  <si>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</si>
  <si>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</si>
  <si>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</si>
  <si>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</si>
  <si>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</si>
  <si>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</si>
  <si>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DR. TONATIUH SOSME SÁNCHEZ</t>
  </si>
  <si>
    <t>I-IV</t>
  </si>
  <si>
    <t>SEPTIEMBRE 2023-ENERO 2024</t>
  </si>
  <si>
    <r>
      <rPr>
        <sz val="10"/>
        <rFont val="Arial MT"/>
        <family val="2"/>
      </rPr>
      <t>102-A</t>
    </r>
  </si>
  <si>
    <r>
      <rPr>
        <sz val="10"/>
        <rFont val="Arial MT"/>
        <family val="2"/>
      </rPr>
      <t>301-B</t>
    </r>
  </si>
  <si>
    <r>
      <rPr>
        <sz val="10"/>
        <rFont val="Arial MT"/>
        <family val="2"/>
      </rPr>
      <t>IIND</t>
    </r>
  </si>
  <si>
    <r>
      <rPr>
        <sz val="10"/>
        <rFont val="Arial MT"/>
        <family val="2"/>
      </rPr>
      <t>301-C</t>
    </r>
  </si>
  <si>
    <r>
      <rPr>
        <sz val="10"/>
        <rFont val="Arial MT"/>
        <family val="2"/>
      </rPr>
      <t>102-B</t>
    </r>
  </si>
  <si>
    <t>CALCULO DIFERENCIAL</t>
  </si>
  <si>
    <r>
      <rPr>
        <sz val="9"/>
        <rFont val="Arial MT"/>
        <family val="2"/>
      </rPr>
      <t>ALGEBRA LINEAL</t>
    </r>
  </si>
  <si>
    <r>
      <rPr>
        <sz val="9"/>
        <rFont val="Arial MT"/>
        <family val="2"/>
      </rPr>
      <t>ESTADISTICA INFERENCIAL I</t>
    </r>
  </si>
  <si>
    <t>ING. JUAN TOMAS RODRIGUEZ MONTERO</t>
  </si>
  <si>
    <t>IEME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</si>
</sst>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name val="Arial MT"/>
    </font>
    <font>
      <sz val="10"/>
      <name val="Arial MT"/>
      <family val="2"/>
    </font>
    <font>
      <sz val="10"/>
      <color rgb="FF000000"/>
      <name val="Arial MT"/>
      <family val="2"/>
    </font>
    <font>
      <sz val="9"/>
      <name val="Arial MT"/>
      <family val="2"/>
    </font>
    <font>
      <sz val="9"/>
      <name val="Arial MT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1" fontId="11" fillId="0" borderId="12" xfId="0" applyNumberFormat="1" applyFont="1" applyBorder="1" applyAlignment="1">
      <alignment horizontal="center" vertical="top" shrinkToFit="1"/>
    </xf>
    <xf numFmtId="0" fontId="9" fillId="0" borderId="12" xfId="0" applyFont="1" applyBorder="1" applyAlignment="1">
      <alignment horizontal="center" vertical="top" wrapText="1"/>
    </xf>
    <xf numFmtId="0" fontId="0" fillId="0" borderId="12" xfId="0" applyBorder="1" applyAlignment="1">
      <alignment horizontal="left" vertical="center" wrapText="1"/>
    </xf>
    <xf numFmtId="165" fontId="11" fillId="0" borderId="12" xfId="0" applyNumberFormat="1" applyFont="1" applyBorder="1" applyAlignment="1">
      <alignment horizontal="center" vertical="top" shrinkToFit="1"/>
    </xf>
    <xf numFmtId="9" fontId="11" fillId="0" borderId="12" xfId="0" applyNumberFormat="1" applyFont="1" applyBorder="1" applyAlignment="1">
      <alignment horizontal="left" vertical="top" indent="3" shrinkToFit="1"/>
    </xf>
    <xf numFmtId="0" fontId="0" fillId="0" borderId="0" xfId="0" applyAlignment="1">
      <alignment horizontal="left" vertical="top"/>
    </xf>
    <xf numFmtId="0" fontId="12" fillId="0" borderId="12" xfId="0" applyFont="1" applyBorder="1" applyAlignment="1">
      <alignment horizontal="left" vertical="top" wrapText="1" indent="6"/>
    </xf>
    <xf numFmtId="0" fontId="13" fillId="0" borderId="12" xfId="0" applyFont="1" applyBorder="1" applyAlignment="1">
      <alignment horizontal="left" vertical="top" wrapText="1" indent="8"/>
    </xf>
    <xf numFmtId="0" fontId="13" fillId="0" borderId="12" xfId="0" applyFont="1" applyBorder="1" applyAlignment="1">
      <alignment horizontal="left" vertical="top" wrapText="1" indent="4"/>
    </xf>
    <xf numFmtId="0" fontId="12" fillId="0" borderId="0" xfId="0" applyFont="1" applyAlignment="1">
      <alignment horizontal="left" vertical="top" wrapText="1" indent="6"/>
    </xf>
    <xf numFmtId="0" fontId="14" fillId="0" borderId="0" xfId="0" applyFont="1" applyAlignment="1">
      <alignment horizontal="left" vertical="top"/>
    </xf>
    <xf numFmtId="0" fontId="10" fillId="0" borderId="12" xfId="0" applyFont="1" applyBorder="1" applyAlignment="1">
      <alignment horizontal="center" vertical="top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/>
    </xf>
    <xf numFmtId="9" fontId="0" fillId="0" borderId="12" xfId="0" applyNumberFormat="1" applyBorder="1" applyAlignment="1">
      <alignment horizontal="left" vertical="center" wrapText="1"/>
    </xf>
    <xf numFmtId="9" fontId="0" fillId="0" borderId="0" xfId="0" applyNumberFormat="1" applyAlignment="1">
      <alignment horizontal="left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549087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358587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11205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33619</xdr:colOff>
      <xdr:row>33</xdr:row>
      <xdr:rowOff>0</xdr:rowOff>
    </xdr:from>
    <xdr:to>
      <xdr:col>3</xdr:col>
      <xdr:colOff>738567</xdr:colOff>
      <xdr:row>33</xdr:row>
      <xdr:rowOff>628738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578832A-9C37-5C70-8586-6074602ED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31" y="7463118"/>
          <a:ext cx="704948" cy="6287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44827</xdr:colOff>
      <xdr:row>33</xdr:row>
      <xdr:rowOff>0</xdr:rowOff>
    </xdr:from>
    <xdr:to>
      <xdr:col>3</xdr:col>
      <xdr:colOff>749775</xdr:colOff>
      <xdr:row>33</xdr:row>
      <xdr:rowOff>628738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2090A2-DD9E-4943-A6C6-E8FB6109E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3" y="7463118"/>
          <a:ext cx="704948" cy="628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85" zoomScaleNormal="85" zoomScaleSheetLayoutView="100" workbookViewId="0">
      <selection activeCell="L19" sqref="L19"/>
    </sheetView>
  </sheetViews>
  <sheetFormatPr baseColWidth="10" defaultColWidth="11.44140625" defaultRowHeight="13.2"/>
  <cols>
    <col min="1" max="1" width="23.6640625" style="1" customWidth="1"/>
    <col min="2" max="2" width="4.6640625" style="1" bestFit="1" customWidth="1"/>
    <col min="3" max="3" width="10" style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3</v>
      </c>
      <c r="B8" s="29" t="s">
        <v>4</v>
      </c>
      <c r="C8" s="29"/>
      <c r="D8" s="14" t="s">
        <v>5</v>
      </c>
      <c r="E8" s="5">
        <v>4</v>
      </c>
      <c r="G8" s="4" t="s">
        <v>6</v>
      </c>
      <c r="H8" s="5">
        <v>3</v>
      </c>
      <c r="I8" s="35" t="s">
        <v>7</v>
      </c>
      <c r="J8" s="35"/>
      <c r="K8" s="35"/>
      <c r="L8" s="29" t="s">
        <v>37</v>
      </c>
      <c r="M8" s="29"/>
      <c r="N8" s="29"/>
    </row>
    <row r="10" spans="1:14">
      <c r="A10" s="4" t="s">
        <v>8</v>
      </c>
      <c r="B10" s="29" t="s">
        <v>46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18.75" customHeight="1">
      <c r="A14" s="47" t="s">
        <v>43</v>
      </c>
      <c r="B14" s="41" t="s">
        <v>21</v>
      </c>
      <c r="C14" s="42" t="s">
        <v>38</v>
      </c>
      <c r="D14" s="52" t="s">
        <v>47</v>
      </c>
      <c r="E14" s="41">
        <v>30</v>
      </c>
      <c r="F14" s="41">
        <v>30</v>
      </c>
      <c r="G14" s="41"/>
      <c r="H14" s="43"/>
      <c r="I14" s="53">
        <v>0</v>
      </c>
      <c r="J14" s="43"/>
      <c r="K14" s="43">
        <v>0</v>
      </c>
      <c r="L14" s="56">
        <v>0</v>
      </c>
      <c r="M14" s="44">
        <v>83.2</v>
      </c>
      <c r="N14" s="45">
        <v>0.6</v>
      </c>
    </row>
    <row r="15" spans="1:14" s="11" customFormat="1" ht="22.8">
      <c r="A15" s="48" t="s">
        <v>44</v>
      </c>
      <c r="B15" s="41" t="s">
        <v>21</v>
      </c>
      <c r="C15" s="42" t="s">
        <v>39</v>
      </c>
      <c r="D15" s="42" t="s">
        <v>40</v>
      </c>
      <c r="E15" s="41">
        <v>17</v>
      </c>
      <c r="F15" s="41">
        <v>16</v>
      </c>
      <c r="G15" s="41"/>
      <c r="H15" s="43"/>
      <c r="I15" s="53">
        <v>1</v>
      </c>
      <c r="J15" s="43"/>
      <c r="K15" s="43">
        <v>0</v>
      </c>
      <c r="L15" s="56">
        <v>0</v>
      </c>
      <c r="M15" s="44">
        <v>87.6</v>
      </c>
      <c r="N15" s="45">
        <v>0.66</v>
      </c>
    </row>
    <row r="16" spans="1:14" s="11" customFormat="1" ht="22.8">
      <c r="A16" s="49" t="s">
        <v>45</v>
      </c>
      <c r="B16" s="41" t="s">
        <v>21</v>
      </c>
      <c r="C16" s="42" t="s">
        <v>41</v>
      </c>
      <c r="D16" s="42" t="s">
        <v>40</v>
      </c>
      <c r="E16" s="41">
        <v>26</v>
      </c>
      <c r="F16" s="41">
        <v>26</v>
      </c>
      <c r="G16" s="41"/>
      <c r="H16" s="43"/>
      <c r="I16" s="53">
        <v>0</v>
      </c>
      <c r="J16" s="43"/>
      <c r="K16" s="43">
        <v>0</v>
      </c>
      <c r="L16" s="56">
        <v>0</v>
      </c>
      <c r="M16" s="44">
        <v>83.6</v>
      </c>
      <c r="N16" s="45">
        <v>0.65</v>
      </c>
    </row>
    <row r="17" spans="1:18" s="11" customFormat="1" ht="22.8">
      <c r="A17" s="48" t="s">
        <v>44</v>
      </c>
      <c r="B17" s="41" t="s">
        <v>21</v>
      </c>
      <c r="C17" s="42" t="s">
        <v>42</v>
      </c>
      <c r="D17" s="42" t="s">
        <v>47</v>
      </c>
      <c r="E17" s="41">
        <v>28</v>
      </c>
      <c r="F17" s="41">
        <v>28</v>
      </c>
      <c r="G17" s="41"/>
      <c r="H17" s="43"/>
      <c r="I17" s="53">
        <v>0</v>
      </c>
      <c r="J17" s="43"/>
      <c r="K17" s="43">
        <v>0</v>
      </c>
      <c r="L17" s="56">
        <v>0</v>
      </c>
      <c r="M17" s="44">
        <v>84.2</v>
      </c>
      <c r="N17" s="45">
        <v>0.53</v>
      </c>
    </row>
    <row r="18" spans="1:18" s="11" customFormat="1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SUM(F14:F17)</f>
        <v>100</v>
      </c>
      <c r="G28" s="17"/>
      <c r="H28" s="18"/>
      <c r="I28" s="17">
        <f>(E28-SUM(F28:G28))-K28</f>
        <v>1</v>
      </c>
      <c r="J28" s="18"/>
      <c r="K28" s="17">
        <f>SUM(K14:K27)</f>
        <v>0</v>
      </c>
      <c r="L28" s="18">
        <f t="shared" ref="L28" si="0">K28/E28</f>
        <v>0</v>
      </c>
      <c r="M28" s="17">
        <f>SUM(M14:M17)/4</f>
        <v>84.65</v>
      </c>
      <c r="N28" s="19">
        <f>SUM(N14:N17)/4</f>
        <v>0.6100000000000001</v>
      </c>
    </row>
    <row r="30" spans="1:18" ht="120" customHeight="1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8">
      <c r="A32" s="12"/>
    </row>
    <row r="33" spans="1:10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>
      <c r="B34" s="28"/>
      <c r="C34" s="28"/>
      <c r="D34" s="28"/>
      <c r="G34" s="29"/>
      <c r="H34" s="29"/>
      <c r="I34" s="29"/>
      <c r="J34" s="29"/>
    </row>
    <row r="35" spans="1:10" hidden="1">
      <c r="A35" s="22" t="e">
        <v>#REF!</v>
      </c>
      <c r="B35" s="22"/>
      <c r="C35" s="6"/>
      <c r="E35" s="22"/>
      <c r="F35" s="22"/>
      <c r="G35" s="22"/>
      <c r="H35" s="22"/>
    </row>
    <row r="36" spans="1:10" hidden="1"/>
    <row r="37" spans="1:10" ht="45" customHeight="1">
      <c r="B37" s="23" t="str">
        <f>B10</f>
        <v>ING. JUAN TOMAS RODRIGUEZ MONTERO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1"/>
  <sheetViews>
    <sheetView tabSelected="1" topLeftCell="A3" zoomScale="85" zoomScaleNormal="85" zoomScaleSheetLayoutView="100" workbookViewId="0">
      <selection activeCell="L19" sqref="L19"/>
    </sheetView>
  </sheetViews>
  <sheetFormatPr baseColWidth="10" defaultColWidth="11.44140625" defaultRowHeight="13.2"/>
  <cols>
    <col min="1" max="1" width="26.5546875" style="1" customWidth="1"/>
    <col min="2" max="2" width="4.6640625" style="1" bestFit="1" customWidth="1"/>
    <col min="3" max="3" width="9.332031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>
      <c r="A8" s="4" t="s">
        <v>3</v>
      </c>
      <c r="B8" s="29">
        <v>2</v>
      </c>
      <c r="C8" s="29"/>
      <c r="D8" s="14" t="s">
        <v>5</v>
      </c>
      <c r="E8" s="20">
        <v>4</v>
      </c>
      <c r="F8"/>
      <c r="G8" s="4" t="s">
        <v>6</v>
      </c>
      <c r="H8" s="20">
        <v>3</v>
      </c>
      <c r="I8" s="35" t="s">
        <v>7</v>
      </c>
      <c r="J8" s="35"/>
      <c r="K8" s="35"/>
      <c r="L8" s="29" t="str">
        <f>'1'!L8</f>
        <v>SEPTIEMBRE 2023-ENERO 2024</v>
      </c>
      <c r="M8" s="29"/>
      <c r="N8" s="29"/>
    </row>
    <row r="10" spans="1:14">
      <c r="A10" s="4" t="s">
        <v>8</v>
      </c>
      <c r="B10" s="29" t="s">
        <v>46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1" customHeight="1">
      <c r="A14" s="50" t="s">
        <v>43</v>
      </c>
      <c r="B14" s="46" t="s">
        <v>21</v>
      </c>
      <c r="C14" s="46"/>
      <c r="D14" s="46" t="s">
        <v>47</v>
      </c>
      <c r="E14" s="46"/>
      <c r="F14" s="46"/>
      <c r="G14" s="46"/>
      <c r="H14" s="46"/>
      <c r="I14" s="55">
        <v>0</v>
      </c>
      <c r="J14" s="46"/>
      <c r="K14" s="46">
        <v>0</v>
      </c>
      <c r="L14" s="57">
        <v>0</v>
      </c>
      <c r="M14" s="46"/>
      <c r="N14" s="46"/>
    </row>
    <row r="15" spans="1:14" s="11" customFormat="1" ht="16.5" customHeight="1">
      <c r="A15" s="51"/>
      <c r="B15" s="46" t="s">
        <v>21</v>
      </c>
      <c r="C15" s="46"/>
      <c r="D15" s="46"/>
      <c r="E15" s="46"/>
      <c r="F15" s="46">
        <v>16</v>
      </c>
      <c r="G15" s="46"/>
      <c r="H15" s="46"/>
      <c r="I15" s="54">
        <v>1</v>
      </c>
      <c r="J15" s="46"/>
      <c r="K15" s="46">
        <v>0</v>
      </c>
      <c r="L15" s="57">
        <v>0</v>
      </c>
      <c r="M15" s="46"/>
      <c r="N15" s="46"/>
    </row>
    <row r="16" spans="1:14" s="11" customFormat="1" ht="20.25" customHeight="1">
      <c r="A16" s="51"/>
      <c r="B16" s="46" t="s">
        <v>21</v>
      </c>
      <c r="C16" s="46"/>
      <c r="D16" s="46"/>
      <c r="E16" s="46"/>
      <c r="F16" s="46"/>
      <c r="G16" s="46"/>
      <c r="H16" s="46"/>
      <c r="I16" s="55">
        <v>0</v>
      </c>
      <c r="J16" s="46"/>
      <c r="K16" s="46">
        <v>0</v>
      </c>
      <c r="L16" s="57">
        <v>0</v>
      </c>
      <c r="M16" s="46"/>
      <c r="N16" s="46"/>
    </row>
    <row r="17" spans="1:14" s="11" customFormat="1" ht="14.4">
      <c r="A17" s="51"/>
      <c r="B17" s="46" t="s">
        <v>21</v>
      </c>
      <c r="C17" s="46"/>
      <c r="D17" s="46" t="s">
        <v>47</v>
      </c>
      <c r="E17" s="46"/>
      <c r="F17" s="46"/>
      <c r="G17" s="46"/>
      <c r="H17" s="46"/>
      <c r="I17" s="55">
        <v>0</v>
      </c>
      <c r="J17" s="46"/>
      <c r="K17" s="46">
        <v>0</v>
      </c>
      <c r="L17" s="57">
        <v>0</v>
      </c>
      <c r="M17" s="46"/>
      <c r="N17" s="46"/>
    </row>
    <row r="18" spans="1:14" s="11" customFormat="1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ht="16.5" customHeigh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ht="13.8" thickBot="1">
      <c r="A22" s="16" t="s">
        <v>24</v>
      </c>
      <c r="B22" s="17" t="s">
        <v>25</v>
      </c>
      <c r="C22" s="17" t="s">
        <v>25</v>
      </c>
      <c r="D22" s="17" t="s">
        <v>25</v>
      </c>
      <c r="E22" s="17">
        <f>SUM(E14:E21)</f>
        <v>0</v>
      </c>
      <c r="F22" s="17">
        <f>SUM(F14:F21)</f>
        <v>16</v>
      </c>
      <c r="G22" s="17">
        <f>SUM(G14:G21)</f>
        <v>0</v>
      </c>
      <c r="H22" s="18" t="e">
        <f>SUM(F22:G22)/E22</f>
        <v>#DIV/0!</v>
      </c>
      <c r="I22" s="17">
        <f t="shared" ref="I22" si="0">(E22-SUM(F22:G22))-K22</f>
        <v>-16</v>
      </c>
      <c r="J22" s="18" t="e">
        <f t="shared" ref="J22" si="1">I22/E22</f>
        <v>#DIV/0!</v>
      </c>
      <c r="K22" s="17">
        <f>SUM(K14:K21)</f>
        <v>0</v>
      </c>
      <c r="L22" s="18" t="e">
        <f t="shared" ref="L22" si="2">K22/E22</f>
        <v>#DIV/0!</v>
      </c>
      <c r="M22" s="17" t="e">
        <f>AVERAGE(M14:M21)</f>
        <v>#DIV/0!</v>
      </c>
      <c r="N22" s="19" t="e">
        <f>AVERAGE(N14:N21)</f>
        <v>#DIV/0!</v>
      </c>
    </row>
    <row r="24" spans="1:14" ht="120" customHeight="1">
      <c r="A24" s="32" t="s">
        <v>26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</row>
    <row r="26" spans="1:14">
      <c r="A26" s="12"/>
    </row>
    <row r="27" spans="1:14">
      <c r="B27" s="26" t="s">
        <v>27</v>
      </c>
      <c r="C27" s="26"/>
      <c r="D27" s="26"/>
      <c r="G27" s="27" t="s">
        <v>28</v>
      </c>
      <c r="H27" s="27"/>
      <c r="I27" s="27"/>
      <c r="J27" s="27"/>
    </row>
    <row r="28" spans="1:14" ht="62.25" customHeight="1">
      <c r="B28" s="28"/>
      <c r="C28" s="28"/>
      <c r="D28" s="28"/>
      <c r="G28" s="29"/>
      <c r="H28" s="29"/>
      <c r="I28" s="29"/>
      <c r="J28" s="29"/>
    </row>
    <row r="29" spans="1:14" hidden="1">
      <c r="A29" s="22" t="e">
        <v>#REF!</v>
      </c>
      <c r="B29" s="22"/>
      <c r="C29" s="6"/>
      <c r="E29" s="22"/>
      <c r="F29" s="22"/>
      <c r="G29" s="22"/>
      <c r="H29" s="22"/>
    </row>
    <row r="30" spans="1:14" hidden="1"/>
    <row r="31" spans="1:14" ht="45" customHeight="1">
      <c r="B31" s="23" t="str">
        <f>B10</f>
        <v>ING. JUAN TOMAS RODRIGUEZ MONTERO</v>
      </c>
      <c r="C31" s="23"/>
      <c r="D31" s="23"/>
      <c r="E31" s="13"/>
      <c r="F31" s="13"/>
      <c r="G31" s="23" t="s">
        <v>35</v>
      </c>
      <c r="H31" s="23"/>
      <c r="I31" s="23"/>
      <c r="J31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4:N24"/>
    <mergeCell ref="B28:D28"/>
    <mergeCell ref="G28:J28"/>
    <mergeCell ref="B27:D27"/>
    <mergeCell ref="G27:J27"/>
    <mergeCell ref="A29:B29"/>
    <mergeCell ref="E29:H29"/>
    <mergeCell ref="B31:D31"/>
    <mergeCell ref="G31:J31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E6" sqref="E6:H6"/>
    </sheetView>
  </sheetViews>
  <sheetFormatPr baseColWidth="10" defaultColWidth="11.44140625" defaultRowHeight="13.2"/>
  <cols>
    <col min="1" max="1" width="31.6640625" style="1" customWidth="1"/>
    <col min="2" max="2" width="4.6640625" style="1" bestFit="1" customWidth="1"/>
    <col min="3" max="3" width="9.441406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>
      <c r="A8" s="4" t="s">
        <v>3</v>
      </c>
      <c r="B8" s="29">
        <v>3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SEPTIEMBRE 2023-ENERO 2024</v>
      </c>
      <c r="M8" s="29"/>
      <c r="N8" s="29"/>
    </row>
    <row r="10" spans="1:14">
      <c r="A10" s="4" t="s">
        <v>8</v>
      </c>
      <c r="B10" s="29" t="str">
        <f>'1'!B10</f>
        <v>ING. JUAN TOMAS RODRIGUEZ MONTERO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>
      <c r="A14" s="9" t="str">
        <f>'1'!A14</f>
        <v>CALCULO DIFERENCIAL</v>
      </c>
      <c r="B14" s="9">
        <v>3</v>
      </c>
      <c r="C14" s="9" t="str">
        <f>'1'!C14</f>
        <v>102-A</v>
      </c>
      <c r="D14" s="9" t="str">
        <f>'1'!D14</f>
        <v>IEME</v>
      </c>
      <c r="E14" s="9">
        <f>'1'!E14</f>
        <v>30</v>
      </c>
      <c r="F14" s="9">
        <v>19</v>
      </c>
      <c r="G14" s="9">
        <v>1</v>
      </c>
      <c r="H14" s="10">
        <f t="shared" ref="H14:H20" si="0">F14/E14</f>
        <v>0.6333333333333333</v>
      </c>
      <c r="I14" s="9">
        <f t="shared" ref="I14:I28" si="1">(E14-SUM(F14:G14))-K14</f>
        <v>10</v>
      </c>
      <c r="J14" s="10">
        <f t="shared" ref="J14:J28" si="2">I14/E14</f>
        <v>0.33333333333333331</v>
      </c>
      <c r="K14" s="9"/>
      <c r="L14" s="10">
        <f t="shared" ref="L14:L28" si="3">K14/E14</f>
        <v>0</v>
      </c>
      <c r="M14" s="9">
        <v>84.33</v>
      </c>
      <c r="N14" s="15">
        <v>0.95</v>
      </c>
    </row>
    <row r="15" spans="1:14" s="11" customFormat="1">
      <c r="A15" s="9" t="str">
        <f>'1'!A15</f>
        <v>ALGEBRA LINEAL</v>
      </c>
      <c r="B15" s="9"/>
      <c r="C15" s="9" t="str">
        <f>'1'!C15</f>
        <v>301-B</v>
      </c>
      <c r="D15" s="9" t="str">
        <f>'1'!D15</f>
        <v>IIND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>
      <c r="A16" s="9" t="str">
        <f>'1'!A16</f>
        <v>ESTADISTICA INFERENCIAL I</v>
      </c>
      <c r="B16" s="9"/>
      <c r="C16" s="9" t="str">
        <f>'1'!C16</f>
        <v>301-C</v>
      </c>
      <c r="D16" s="9" t="str">
        <f>'1'!D16</f>
        <v>IIND</v>
      </c>
      <c r="E16" s="9">
        <f>'1'!E16</f>
        <v>26</v>
      </c>
      <c r="F16" s="9"/>
      <c r="G16" s="9"/>
      <c r="H16" s="10">
        <f t="shared" si="0"/>
        <v>0</v>
      </c>
      <c r="I16" s="9">
        <f t="shared" si="1"/>
        <v>26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>
      <c r="A17" s="9" t="str">
        <f>'1'!A17</f>
        <v>ALGEBRA LINEAL</v>
      </c>
      <c r="B17" s="9"/>
      <c r="C17" s="9" t="str">
        <f>'1'!C17</f>
        <v>102-B</v>
      </c>
      <c r="D17" s="9" t="str">
        <f>'1'!D17</f>
        <v>IEME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19</v>
      </c>
      <c r="G28" s="17">
        <f>SUM(G14:G27)</f>
        <v>1</v>
      </c>
      <c r="H28" s="18">
        <f>SUM(F28:G28)/E28</f>
        <v>0.19801980198019803</v>
      </c>
      <c r="I28" s="17">
        <f t="shared" si="1"/>
        <v>81</v>
      </c>
      <c r="J28" s="18">
        <f t="shared" si="2"/>
        <v>0.80198019801980203</v>
      </c>
      <c r="K28" s="17">
        <f>SUM(K14:K27)</f>
        <v>0</v>
      </c>
      <c r="L28" s="18">
        <f t="shared" si="3"/>
        <v>0</v>
      </c>
      <c r="M28" s="17">
        <f>AVERAGE(M14:M27)</f>
        <v>84.33</v>
      </c>
      <c r="N28" s="19">
        <f>AVERAGE(N14:N27)</f>
        <v>0.95</v>
      </c>
    </row>
    <row r="30" spans="1:14" ht="120" customHeight="1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>
      <c r="A32" s="12"/>
    </row>
    <row r="33" spans="1:10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>
      <c r="B34" s="28"/>
      <c r="C34" s="28"/>
      <c r="D34" s="28"/>
      <c r="G34" s="29"/>
      <c r="H34" s="29"/>
      <c r="I34" s="29"/>
      <c r="J34" s="29"/>
    </row>
    <row r="35" spans="1:10" hidden="1">
      <c r="A35" s="22" t="e">
        <v>#REF!</v>
      </c>
      <c r="B35" s="22"/>
      <c r="C35" s="6"/>
      <c r="E35" s="22"/>
      <c r="F35" s="22"/>
      <c r="G35" s="22"/>
      <c r="H35" s="22"/>
    </row>
    <row r="36" spans="1:10" hidden="1"/>
    <row r="37" spans="1:10" ht="45" customHeight="1">
      <c r="B37" s="23" t="str">
        <f>B10</f>
        <v>ING. JUAN TOMAS RODRIGUEZ MONTERO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E6" sqref="E6:H6"/>
    </sheetView>
  </sheetViews>
  <sheetFormatPr baseColWidth="10" defaultColWidth="11.44140625" defaultRowHeight="13.2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>
      <c r="A8" s="4" t="s">
        <v>3</v>
      </c>
      <c r="B8" s="29">
        <v>4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SEPTIEMBRE 2023-ENERO 2024</v>
      </c>
      <c r="M8" s="29"/>
      <c r="N8" s="29"/>
    </row>
    <row r="10" spans="1:14">
      <c r="A10" s="4" t="s">
        <v>8</v>
      </c>
      <c r="B10" s="29" t="str">
        <f>'1'!B10</f>
        <v>ING. JUAN TOMAS RODRIGUEZ MONTERO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>
      <c r="A14" s="9" t="str">
        <f>'1'!A14</f>
        <v>CALCULO DIFERENCIAL</v>
      </c>
      <c r="B14" s="9">
        <v>4</v>
      </c>
      <c r="C14" s="9" t="str">
        <f>'1'!C14</f>
        <v>102-A</v>
      </c>
      <c r="D14" s="9" t="str">
        <f>'1'!D14</f>
        <v>IEME</v>
      </c>
      <c r="E14" s="9">
        <f>'1'!E14</f>
        <v>30</v>
      </c>
      <c r="F14" s="9">
        <v>18</v>
      </c>
      <c r="G14" s="9"/>
      <c r="H14" s="10">
        <f t="shared" ref="H14:H20" si="0">F14/E14</f>
        <v>0.6</v>
      </c>
      <c r="I14" s="9">
        <f t="shared" ref="I14:I28" si="1">(E14-SUM(F14:G14))-K14</f>
        <v>12</v>
      </c>
      <c r="J14" s="10">
        <f t="shared" ref="J14:J28" si="2">I14/E14</f>
        <v>0.4</v>
      </c>
      <c r="K14" s="9"/>
      <c r="L14" s="10">
        <f t="shared" ref="L14:L28" si="3">K14/E14</f>
        <v>0</v>
      </c>
      <c r="M14" s="9">
        <v>78</v>
      </c>
      <c r="N14" s="15">
        <v>0.9</v>
      </c>
    </row>
    <row r="15" spans="1:14" s="11" customFormat="1" ht="26.4">
      <c r="A15" s="9" t="str">
        <f>'1'!A15</f>
        <v>ALGEBRA LINEAL</v>
      </c>
      <c r="B15" s="9"/>
      <c r="C15" s="9" t="str">
        <f>'1'!C15</f>
        <v>301-B</v>
      </c>
      <c r="D15" s="9" t="str">
        <f>'1'!D15</f>
        <v>IIND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>
      <c r="A16" s="9" t="str">
        <f>'1'!A16</f>
        <v>ESTADISTICA INFERENCIAL I</v>
      </c>
      <c r="B16" s="9"/>
      <c r="C16" s="9" t="str">
        <f>'1'!C16</f>
        <v>301-C</v>
      </c>
      <c r="D16" s="9" t="str">
        <f>'1'!D16</f>
        <v>IIND</v>
      </c>
      <c r="E16" s="9">
        <f>'1'!E16</f>
        <v>26</v>
      </c>
      <c r="F16" s="9"/>
      <c r="G16" s="9"/>
      <c r="H16" s="10">
        <f t="shared" si="0"/>
        <v>0</v>
      </c>
      <c r="I16" s="9">
        <f t="shared" si="1"/>
        <v>26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>
      <c r="A17" s="9" t="str">
        <f>'1'!A17</f>
        <v>ALGEBRA LINEAL</v>
      </c>
      <c r="B17" s="9"/>
      <c r="C17" s="9" t="str">
        <f>'1'!C17</f>
        <v>102-B</v>
      </c>
      <c r="D17" s="9" t="str">
        <f>'1'!D17</f>
        <v>IEME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18</v>
      </c>
      <c r="G28" s="17">
        <f>SUM(G14:G27)</f>
        <v>0</v>
      </c>
      <c r="H28" s="18">
        <f>SUM(F28:G28)/E28</f>
        <v>0.17821782178217821</v>
      </c>
      <c r="I28" s="17">
        <f t="shared" si="1"/>
        <v>83</v>
      </c>
      <c r="J28" s="18">
        <f t="shared" si="2"/>
        <v>0.82178217821782173</v>
      </c>
      <c r="K28" s="17">
        <f>SUM(K14:K27)</f>
        <v>0</v>
      </c>
      <c r="L28" s="18">
        <f t="shared" si="3"/>
        <v>0</v>
      </c>
      <c r="M28" s="17">
        <f>AVERAGE(M14:M27)</f>
        <v>78</v>
      </c>
      <c r="N28" s="19">
        <f>AVERAGE(N14:N27)</f>
        <v>0.9</v>
      </c>
    </row>
    <row r="30" spans="1:14" ht="120" customHeight="1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>
      <c r="A32" s="12"/>
    </row>
    <row r="33" spans="1:10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>
      <c r="B34" s="28"/>
      <c r="C34" s="28"/>
      <c r="D34" s="28"/>
      <c r="G34" s="29"/>
      <c r="H34" s="29"/>
      <c r="I34" s="29"/>
      <c r="J34" s="29"/>
    </row>
    <row r="35" spans="1:10" hidden="1">
      <c r="A35" s="22" t="e">
        <v>#REF!</v>
      </c>
      <c r="B35" s="22"/>
      <c r="C35" s="6"/>
      <c r="E35" s="22"/>
      <c r="F35" s="22"/>
      <c r="G35" s="22"/>
      <c r="H35" s="22"/>
    </row>
    <row r="36" spans="1:10" hidden="1"/>
    <row r="37" spans="1:10" ht="45" customHeight="1">
      <c r="B37" s="23" t="str">
        <f>B10</f>
        <v>ING. JUAN TOMAS RODRIGUEZ MONTERO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9" sqref="A9"/>
    </sheetView>
  </sheetViews>
  <sheetFormatPr baseColWidth="10" defaultColWidth="11.44140625" defaultRowHeight="13.2"/>
  <cols>
    <col min="1" max="1" width="38.5546875" style="1" bestFit="1" customWidth="1"/>
    <col min="2" max="2" width="6.554687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>
      <c r="A8" s="4" t="s">
        <v>3</v>
      </c>
      <c r="B8" s="29" t="s">
        <v>29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SEPTIEMBRE 2023-ENERO 2024</v>
      </c>
      <c r="M8" s="29"/>
      <c r="N8" s="29"/>
    </row>
    <row r="10" spans="1:14">
      <c r="A10" s="4" t="s">
        <v>8</v>
      </c>
      <c r="B10" s="29" t="str">
        <f>'1'!B10</f>
        <v>ING. JUAN TOMAS RODRIGUEZ MONTERO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>
      <c r="A14" s="9" t="str">
        <f>'1'!A14</f>
        <v>CALCULO DIFERENCIAL</v>
      </c>
      <c r="B14" s="21" t="s">
        <v>36</v>
      </c>
      <c r="C14" s="9" t="str">
        <f>'1'!C14</f>
        <v>102-A</v>
      </c>
      <c r="D14" s="9" t="str">
        <f>'1'!D14</f>
        <v>IEME</v>
      </c>
      <c r="E14" s="9">
        <f>'1'!E14</f>
        <v>30</v>
      </c>
      <c r="F14" s="9">
        <v>14</v>
      </c>
      <c r="G14" s="9">
        <v>5</v>
      </c>
      <c r="H14" s="10">
        <v>0.95</v>
      </c>
      <c r="I14" s="9">
        <f t="shared" ref="I14:I28" si="0">(E14-SUM(F14:G14))-K14</f>
        <v>11</v>
      </c>
      <c r="J14" s="10">
        <f t="shared" ref="J14:J28" si="1">I14/E14</f>
        <v>0.36666666666666664</v>
      </c>
      <c r="K14" s="9">
        <v>0</v>
      </c>
      <c r="L14" s="10">
        <f t="shared" ref="L14:L28" si="2">K14/E14</f>
        <v>0</v>
      </c>
      <c r="M14" s="9">
        <v>80</v>
      </c>
      <c r="N14" s="15">
        <v>0.35</v>
      </c>
    </row>
    <row r="15" spans="1:14" s="11" customFormat="1" ht="26.4">
      <c r="A15" s="9" t="str">
        <f>'1'!A15</f>
        <v>ALGEBRA LINEAL</v>
      </c>
      <c r="B15" s="9"/>
      <c r="C15" s="9" t="str">
        <f>'1'!C15</f>
        <v>301-B</v>
      </c>
      <c r="D15" s="9" t="str">
        <f>'1'!D15</f>
        <v>IIND</v>
      </c>
      <c r="E15" s="9">
        <f>'1'!E15</f>
        <v>17</v>
      </c>
      <c r="F15" s="9"/>
      <c r="G15" s="9"/>
      <c r="H15" s="10">
        <f t="shared" ref="H15:H27" si="3">F15/E15</f>
        <v>0</v>
      </c>
      <c r="I15" s="9">
        <f t="shared" si="0"/>
        <v>17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6.4">
      <c r="A16" s="9" t="str">
        <f>'1'!A16</f>
        <v>ESTADISTICA INFERENCIAL I</v>
      </c>
      <c r="B16" s="9"/>
      <c r="C16" s="9" t="str">
        <f>'1'!C16</f>
        <v>301-C</v>
      </c>
      <c r="D16" s="9" t="str">
        <f>'1'!D16</f>
        <v>IIND</v>
      </c>
      <c r="E16" s="9">
        <f>'1'!E16</f>
        <v>26</v>
      </c>
      <c r="F16" s="9"/>
      <c r="G16" s="9"/>
      <c r="H16" s="10">
        <f t="shared" si="3"/>
        <v>0</v>
      </c>
      <c r="I16" s="9">
        <f t="shared" si="0"/>
        <v>26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>
      <c r="A17" s="9" t="str">
        <f>'1'!A17</f>
        <v>ALGEBRA LINEAL</v>
      </c>
      <c r="B17" s="9"/>
      <c r="C17" s="9" t="str">
        <f>'1'!C17</f>
        <v>102-B</v>
      </c>
      <c r="D17" s="9" t="str">
        <f>'1'!D17</f>
        <v>IEME</v>
      </c>
      <c r="E17" s="9">
        <f>'1'!E17</f>
        <v>28</v>
      </c>
      <c r="F17" s="9"/>
      <c r="G17" s="9"/>
      <c r="H17" s="10">
        <f t="shared" si="3"/>
        <v>0</v>
      </c>
      <c r="I17" s="9">
        <f t="shared" si="0"/>
        <v>28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8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14</v>
      </c>
      <c r="G28" s="17">
        <f>SUM(G14:G27)</f>
        <v>5</v>
      </c>
      <c r="H28" s="18">
        <f>SUM(F28:G28)/E28</f>
        <v>0.18811881188118812</v>
      </c>
      <c r="I28" s="17">
        <f t="shared" si="0"/>
        <v>82</v>
      </c>
      <c r="J28" s="18">
        <f t="shared" si="1"/>
        <v>0.81188118811881194</v>
      </c>
      <c r="K28" s="17">
        <f>SUM(K14:K27)</f>
        <v>0</v>
      </c>
      <c r="L28" s="18">
        <f t="shared" si="2"/>
        <v>0</v>
      </c>
      <c r="M28" s="17">
        <f>AVERAGE(M14:M27)</f>
        <v>80</v>
      </c>
      <c r="N28" s="19">
        <f>AVERAGE(N14:N27)</f>
        <v>0.35</v>
      </c>
    </row>
    <row r="30" spans="1:14" ht="120" customHeight="1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>
      <c r="A32" s="12"/>
    </row>
    <row r="33" spans="1:10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>
      <c r="B34" s="28"/>
      <c r="C34" s="28"/>
      <c r="D34" s="28"/>
      <c r="G34" s="29"/>
      <c r="H34" s="29"/>
      <c r="I34" s="29"/>
      <c r="J34" s="29"/>
    </row>
    <row r="35" spans="1:10" hidden="1">
      <c r="A35" s="22" t="e">
        <v>#REF!</v>
      </c>
      <c r="B35" s="22"/>
      <c r="C35" s="6"/>
      <c r="E35" s="22"/>
      <c r="F35" s="22"/>
      <c r="G35" s="22"/>
      <c r="H35" s="22"/>
    </row>
    <row r="36" spans="1:10" hidden="1"/>
    <row r="37" spans="1:10" ht="45" customHeight="1">
      <c r="B37" s="23" t="str">
        <f>B10</f>
        <v>ING. JUAN TOMAS RODRIGUEZ MONTERO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cp:lastPrinted>2023-03-25T03:30:28Z</cp:lastPrinted>
  <dcterms:created xsi:type="dcterms:W3CDTF">2021-11-22T14:45:25Z</dcterms:created>
  <dcterms:modified xsi:type="dcterms:W3CDTF">2023-10-08T23:30:46Z</dcterms:modified>
  <cp:category/>
  <cp:contentStatus/>
</cp:coreProperties>
</file>