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\REPORTE FINAL\"/>
    </mc:Choice>
  </mc:AlternateContent>
  <bookViews>
    <workbookView xWindow="0" yWindow="0" windowWidth="20490" windowHeight="765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5" l="1"/>
  <c r="D17" i="25"/>
  <c r="C17" i="25"/>
  <c r="A17" i="25"/>
  <c r="I16" i="25"/>
  <c r="D16" i="25"/>
  <c r="C16" i="25"/>
  <c r="A16" i="25"/>
  <c r="I15" i="25"/>
  <c r="D15" i="25"/>
  <c r="C15" i="25"/>
  <c r="A15" i="25"/>
  <c r="I14" i="25"/>
  <c r="D14" i="25"/>
  <c r="C14" i="25"/>
  <c r="A14" i="25"/>
  <c r="G37" i="24" l="1"/>
  <c r="G37" i="23"/>
  <c r="G37" i="22"/>
  <c r="E6" i="24"/>
  <c r="E6" i="23"/>
  <c r="E6" i="22"/>
  <c r="K28" i="22" l="1"/>
  <c r="M28" i="10"/>
  <c r="K28" i="10" l="1"/>
  <c r="N28" i="25" l="1"/>
  <c r="M28" i="25"/>
  <c r="K28" i="25"/>
  <c r="G28" i="25"/>
  <c r="F28" i="25"/>
  <c r="B37" i="25"/>
  <c r="N28" i="24"/>
  <c r="M28" i="24"/>
  <c r="K28" i="24"/>
  <c r="G28" i="24"/>
  <c r="F28" i="24"/>
  <c r="I17" i="24"/>
  <c r="D17" i="24"/>
  <c r="C17" i="24"/>
  <c r="A17" i="24"/>
  <c r="I16" i="24"/>
  <c r="D16" i="24"/>
  <c r="C16" i="24"/>
  <c r="A16" i="24"/>
  <c r="I15" i="24"/>
  <c r="D15" i="24"/>
  <c r="C15" i="24"/>
  <c r="A15" i="24"/>
  <c r="I14" i="24"/>
  <c r="D14" i="24"/>
  <c r="C14" i="24"/>
  <c r="A14" i="24"/>
  <c r="B10" i="24"/>
  <c r="B37" i="24" s="1"/>
  <c r="L8" i="24"/>
  <c r="H8" i="24"/>
  <c r="E8" i="24"/>
  <c r="M28" i="23"/>
  <c r="K28" i="23"/>
  <c r="G28" i="23"/>
  <c r="F28" i="23"/>
  <c r="D17" i="23"/>
  <c r="C17" i="23"/>
  <c r="A17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G28" i="22"/>
  <c r="F28" i="22"/>
  <c r="N28" i="10"/>
  <c r="G28" i="10"/>
  <c r="F28" i="10"/>
  <c r="E28" i="10"/>
  <c r="L28" i="10" s="1"/>
  <c r="N28" i="23" l="1"/>
  <c r="E28" i="25"/>
  <c r="H28" i="25" s="1"/>
  <c r="E28" i="24"/>
  <c r="E28" i="23"/>
  <c r="E28" i="22"/>
  <c r="I28" i="10"/>
  <c r="I28" i="25" l="1"/>
  <c r="J28" i="25" s="1"/>
  <c r="L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<sst xmlns="http://schemas.openxmlformats.org/spreadsheetml/2006/main" count="201" uniqueCount="48">
  <si>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</si>
  <si>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</si>
  <si>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</si>
  <si>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</si>
  <si>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</si>
  <si>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</si>
  <si>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</si>
  <si>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</si>
  <si>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</si>
  <si>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</si>
  <si>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</si>
  <si>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</si>
  <si>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</si>
  <si>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</si>
  <si>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</si>
  <si>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</si>
  <si>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</si>
  <si>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</si>
  <si>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</si>
  <si>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</si>
  <si>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</si>
  <si>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</si>
  <si>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</si>
  <si>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</si>
  <si>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</si>
  <si>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</si>
  <si>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</si>
  <si>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</si>
  <si>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</si>
  <si>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III</t>
  </si>
  <si>
    <t>IV</t>
  </si>
  <si>
    <t>CIENCIAS BASICAS</t>
  </si>
  <si>
    <t>FEBRERO-JULIO 2023</t>
  </si>
  <si>
    <t>ING. JUAN TOMAS RODRIGUEZ MONTERO</t>
  </si>
  <si>
    <t>ING. TONATIHU SOSME SANCHEZ</t>
  </si>
  <si>
    <t>IIND</t>
  </si>
  <si>
    <t>ING. TONATIUH SOSME SANCHEZ</t>
  </si>
  <si>
    <t>SEPTIEMBRE 23-ENERO24</t>
  </si>
  <si>
    <t xml:space="preserve">CALCULO DIFERENCIAL </t>
  </si>
  <si>
    <t xml:space="preserve">ALGEBRA LINEAL </t>
  </si>
  <si>
    <t>ESTADISTICA INFERENCIAL I</t>
  </si>
  <si>
    <t>IELEM</t>
  </si>
  <si>
    <t>102-A</t>
  </si>
  <si>
    <t>301-B</t>
  </si>
  <si>
    <t>301-C</t>
  </si>
  <si>
    <t>102-B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</si>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</sst>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33</xdr:row>
      <xdr:rowOff>92282</xdr:rowOff>
    </xdr:from>
    <xdr:to>
      <xdr:col>3</xdr:col>
      <xdr:colOff>745825</xdr:colOff>
      <xdr:row>33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199159</xdr:colOff>
      <xdr:row>33</xdr:row>
      <xdr:rowOff>155863</xdr:rowOff>
    </xdr:from>
    <xdr:to>
      <xdr:col>3</xdr:col>
      <xdr:colOff>895047</xdr:colOff>
      <xdr:row>33</xdr:row>
      <xdr:rowOff>615660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636" y="8278090"/>
          <a:ext cx="1068229" cy="459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06" zoomScaleNormal="106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285156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>
        <v>2</v>
      </c>
      <c r="C8" s="33"/>
      <c r="D8" s="14" t="s">
        <v>4</v>
      </c>
      <c r="E8" s="5">
        <v>5</v>
      </c>
      <c r="G8" s="4" t="s">
        <v>5</v>
      </c>
      <c r="H8" s="5">
        <v>4</v>
      </c>
      <c r="I8" s="32" t="s">
        <v>6</v>
      </c>
      <c r="J8" s="32"/>
      <c r="K8" s="32"/>
      <c r="L8" s="33" t="s">
        <v>37</v>
      </c>
      <c r="M8" s="33"/>
      <c r="N8" s="33"/>
    </row>
    <row r="10" spans="1:14" x14ac:dyDescent="0.2">
      <c r="A10" s="4" t="s">
        <v>7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38</v>
      </c>
      <c r="B14" s="9">
        <v>2</v>
      </c>
      <c r="C14" s="9" t="s">
        <v>42</v>
      </c>
      <c r="D14" s="9" t="s">
        <v>41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x14ac:dyDescent="0.2">
      <c r="A15" s="9" t="s">
        <v>39</v>
      </c>
      <c r="B15" s="9">
        <v>2</v>
      </c>
      <c r="C15" s="9" t="s">
        <v>43</v>
      </c>
      <c r="D15" s="9" t="s">
        <v>35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x14ac:dyDescent="0.2">
      <c r="A16" s="9" t="s">
        <v>40</v>
      </c>
      <c r="B16" s="9">
        <v>2</v>
      </c>
      <c r="C16" s="9" t="s">
        <v>44</v>
      </c>
      <c r="D16" s="9" t="s">
        <v>35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x14ac:dyDescent="0.2">
      <c r="A17" s="9" t="s">
        <v>39</v>
      </c>
      <c r="B17" s="9">
        <v>2</v>
      </c>
      <c r="C17" s="9" t="s">
        <v>45</v>
      </c>
      <c r="D17" s="9" t="s">
        <v>41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>K28/E28</f>
        <v>0</v>
      </c>
      <c r="M28" s="17">
        <f>AVERAGE(M14:M27)</f>
        <v>87</v>
      </c>
      <c r="N28" s="19">
        <f>AVERAGE(N14:N27)</f>
        <v>0.45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33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>
        <v>2</v>
      </c>
      <c r="C14" s="9" t="s">
        <v>42</v>
      </c>
      <c r="D14" s="9" t="s">
        <v>41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ht="25.5" x14ac:dyDescent="0.2">
      <c r="A15" s="9" t="s">
        <v>39</v>
      </c>
      <c r="B15" s="9">
        <v>2</v>
      </c>
      <c r="C15" s="9" t="s">
        <v>43</v>
      </c>
      <c r="D15" s="9" t="s">
        <v>35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ht="25.5" x14ac:dyDescent="0.2">
      <c r="A16" s="9" t="s">
        <v>40</v>
      </c>
      <c r="B16" s="9">
        <v>2</v>
      </c>
      <c r="C16" s="9" t="s">
        <v>44</v>
      </c>
      <c r="D16" s="9" t="s">
        <v>35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ht="25.5" x14ac:dyDescent="0.2">
      <c r="A17" s="9" t="s">
        <v>39</v>
      </c>
      <c r="B17" s="9">
        <v>2</v>
      </c>
      <c r="C17" s="9" t="s">
        <v>45</v>
      </c>
      <c r="D17" s="9" t="s">
        <v>41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 t="shared" ref="L28" si="1">K28/E28</f>
        <v>0</v>
      </c>
      <c r="M28" s="17">
        <v>0</v>
      </c>
      <c r="N28" s="19">
        <v>0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110" zoomScaleNormal="11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CALCULO DIFERENCIAL </v>
      </c>
      <c r="B14" s="9" t="s">
        <v>29</v>
      </c>
      <c r="C14" s="9" t="str">
        <f>'1'!C14</f>
        <v>102-A</v>
      </c>
      <c r="D14" s="9" t="str">
        <f>'1'!D14</f>
        <v>IELEM</v>
      </c>
      <c r="E14" s="9">
        <f>'1'!E14</f>
        <v>30</v>
      </c>
      <c r="F14" s="9">
        <v>15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 xml:space="preserve">ALGEBRA LINEAL </v>
      </c>
      <c r="B15" s="9" t="s">
        <v>29</v>
      </c>
      <c r="C15" s="9" t="str">
        <f>'1'!C15</f>
        <v>301-B</v>
      </c>
      <c r="D15" s="9" t="str">
        <f>'1'!D15</f>
        <v>IIND</v>
      </c>
      <c r="E15" s="9">
        <f>'1'!E15</f>
        <v>18</v>
      </c>
      <c r="F15" s="9">
        <v>18</v>
      </c>
      <c r="G15" s="9"/>
      <c r="H15" s="10"/>
      <c r="I15" s="9">
        <v>0</v>
      </c>
      <c r="J15" s="10"/>
      <c r="K15" s="9"/>
      <c r="L15" s="10"/>
      <c r="M15" s="9">
        <v>91</v>
      </c>
      <c r="N15" s="15">
        <v>0.55000000000000004</v>
      </c>
    </row>
    <row r="16" spans="1:14" s="11" customFormat="1" ht="25.5" x14ac:dyDescent="0.2">
      <c r="A16" s="9" t="str">
        <f>'1'!A16</f>
        <v>ESTADISTICA INFERENCIAL I</v>
      </c>
      <c r="B16" s="9" t="s">
        <v>29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/>
      <c r="H16" s="10"/>
      <c r="I16" s="9">
        <v>0</v>
      </c>
      <c r="J16" s="10"/>
      <c r="K16" s="9"/>
      <c r="L16" s="10"/>
      <c r="M16" s="9">
        <v>74</v>
      </c>
      <c r="N16" s="15">
        <v>0.44</v>
      </c>
    </row>
    <row r="17" spans="1:14" s="11" customFormat="1" ht="25.5" x14ac:dyDescent="0.2">
      <c r="A17" s="9" t="str">
        <f>'1'!A17</f>
        <v xml:space="preserve">ALGEBRA LINEAL </v>
      </c>
      <c r="B17" s="9" t="s">
        <v>29</v>
      </c>
      <c r="C17" s="9" t="str">
        <f>'1'!C17</f>
        <v>102-B</v>
      </c>
      <c r="D17" s="9" t="str">
        <f>'1'!D17</f>
        <v>IELEM</v>
      </c>
      <c r="E17" s="9">
        <v>34</v>
      </c>
      <c r="F17" s="9">
        <v>30</v>
      </c>
      <c r="G17" s="9"/>
      <c r="H17" s="10"/>
      <c r="I17" s="9">
        <v>4</v>
      </c>
      <c r="J17" s="10"/>
      <c r="K17" s="9"/>
      <c r="L17" s="10"/>
      <c r="M17" s="9">
        <v>71</v>
      </c>
      <c r="N17" s="15">
        <v>0.88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90</v>
      </c>
      <c r="G28" s="17">
        <f>SUM(G14:G27)</f>
        <v>0</v>
      </c>
      <c r="H28" s="18"/>
      <c r="I28" s="17">
        <f t="shared" ref="I28" si="0">(E28-SUM(F28:G28))-K28</f>
        <v>19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78.666666666666671</v>
      </c>
      <c r="N28" s="19">
        <f>AVERAGE(N14:N27)</f>
        <v>0.62333333333333341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CALCULO DIFERENCIAL </v>
      </c>
      <c r="B14" s="9" t="s">
        <v>30</v>
      </c>
      <c r="C14" s="9" t="str">
        <f>'1'!C14</f>
        <v>102-A</v>
      </c>
      <c r="D14" s="9" t="str">
        <f>'1'!D14</f>
        <v>IELEM</v>
      </c>
      <c r="E14" s="9">
        <v>34</v>
      </c>
      <c r="F14" s="9">
        <v>30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79</v>
      </c>
      <c r="N14" s="15">
        <v>0.89</v>
      </c>
    </row>
    <row r="15" spans="1:14" s="11" customFormat="1" ht="25.5" x14ac:dyDescent="0.2">
      <c r="A15" s="9" t="str">
        <f>'1'!A15</f>
        <v xml:space="preserve">ALGEBRA LINEAL </v>
      </c>
      <c r="B15" s="9" t="s">
        <v>30</v>
      </c>
      <c r="C15" s="9" t="str">
        <f>'1'!C15</f>
        <v>301-B</v>
      </c>
      <c r="D15" s="9" t="str">
        <f>'1'!D15</f>
        <v>IIND</v>
      </c>
      <c r="E15" s="9">
        <v>18</v>
      </c>
      <c r="F15" s="9">
        <v>18</v>
      </c>
      <c r="G15" s="9"/>
      <c r="H15" s="10"/>
      <c r="I15" s="9">
        <f t="shared" si="0"/>
        <v>0</v>
      </c>
      <c r="J15" s="10"/>
      <c r="K15" s="9"/>
      <c r="L15" s="10"/>
      <c r="M15" s="9">
        <v>89</v>
      </c>
      <c r="N15" s="15">
        <v>0.94</v>
      </c>
    </row>
    <row r="16" spans="1:14" s="11" customFormat="1" ht="25.5" x14ac:dyDescent="0.2">
      <c r="A16" s="9" t="str">
        <f>'1'!A16</f>
        <v>ESTADISTICA INFERENCIAL I</v>
      </c>
      <c r="B16" s="9" t="s">
        <v>30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/>
      <c r="L16" s="10"/>
      <c r="M16" s="9">
        <v>71</v>
      </c>
      <c r="N16" s="15">
        <v>0.88</v>
      </c>
    </row>
    <row r="17" spans="1:14" s="11" customFormat="1" ht="25.5" x14ac:dyDescent="0.2">
      <c r="A17" s="9" t="str">
        <f>'1'!A17</f>
        <v xml:space="preserve">ALGEBRA LINEAL </v>
      </c>
      <c r="B17" s="9" t="s">
        <v>30</v>
      </c>
      <c r="C17" s="9" t="str">
        <f>'1'!C17</f>
        <v>102-B</v>
      </c>
      <c r="D17" s="9" t="str">
        <f>'1'!D17</f>
        <v>IELEM</v>
      </c>
      <c r="E17" s="9">
        <v>31</v>
      </c>
      <c r="F17" s="9">
        <v>30</v>
      </c>
      <c r="G17" s="9"/>
      <c r="H17" s="10"/>
      <c r="I17" s="9">
        <f t="shared" si="0"/>
        <v>1</v>
      </c>
      <c r="J17" s="10"/>
      <c r="K17" s="9"/>
      <c r="L17" s="10"/>
      <c r="M17" s="9">
        <v>87</v>
      </c>
      <c r="N17" s="15">
        <v>0.11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105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81.5</v>
      </c>
      <c r="N28" s="19">
        <f>AVERAGE(N14:N27)</f>
        <v>0.70499999999999996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Normal="10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46</v>
      </c>
      <c r="C8" s="33"/>
      <c r="D8" s="14" t="s">
        <v>4</v>
      </c>
      <c r="E8" s="20">
        <v>5</v>
      </c>
      <c r="F8"/>
      <c r="G8" s="4" t="s">
        <v>5</v>
      </c>
      <c r="H8" s="20">
        <v>4</v>
      </c>
      <c r="I8" s="32" t="s">
        <v>6</v>
      </c>
      <c r="J8" s="32"/>
      <c r="K8" s="32"/>
      <c r="L8" s="33" t="s">
        <v>32</v>
      </c>
      <c r="M8" s="33"/>
      <c r="N8" s="33"/>
    </row>
    <row r="10" spans="1:14" x14ac:dyDescent="0.2">
      <c r="A10" s="4" t="s">
        <v>7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CALCULO DIFERENCIAL </v>
      </c>
      <c r="B14" s="9" t="s">
        <v>47</v>
      </c>
      <c r="C14" s="9" t="str">
        <f>'1'!C14</f>
        <v>102-A</v>
      </c>
      <c r="D14" s="9" t="str">
        <f>'1'!D14</f>
        <v>IELEM</v>
      </c>
      <c r="E14" s="9">
        <v>34</v>
      </c>
      <c r="F14" s="9">
        <v>30</v>
      </c>
      <c r="G14" s="9">
        <v>0</v>
      </c>
      <c r="H14" s="10">
        <v>0.88</v>
      </c>
      <c r="I14" s="9">
        <f t="shared" ref="I14:I17" si="0">(E14-SUM(F14:G14))-K14</f>
        <v>4</v>
      </c>
      <c r="J14" s="10">
        <v>0.12</v>
      </c>
      <c r="K14" s="9">
        <v>0</v>
      </c>
      <c r="L14" s="10">
        <v>0</v>
      </c>
      <c r="M14" s="9">
        <v>76</v>
      </c>
      <c r="N14" s="15">
        <v>0.88</v>
      </c>
    </row>
    <row r="15" spans="1:14" s="11" customFormat="1" ht="25.5" x14ac:dyDescent="0.2">
      <c r="A15" s="9" t="str">
        <f>'1'!A15</f>
        <v xml:space="preserve">ALGEBRA LINEAL </v>
      </c>
      <c r="B15" s="9" t="s">
        <v>47</v>
      </c>
      <c r="C15" s="9" t="str">
        <f>'1'!C15</f>
        <v>301-B</v>
      </c>
      <c r="D15" s="9" t="str">
        <f>'1'!D15</f>
        <v>IIND</v>
      </c>
      <c r="E15" s="9">
        <v>18</v>
      </c>
      <c r="F15" s="9">
        <v>18</v>
      </c>
      <c r="G15" s="9">
        <v>0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v>0</v>
      </c>
      <c r="M15" s="9">
        <v>91</v>
      </c>
      <c r="N15" s="15">
        <v>0.72</v>
      </c>
    </row>
    <row r="16" spans="1:14" s="11" customFormat="1" ht="25.5" x14ac:dyDescent="0.2">
      <c r="A16" s="9" t="str">
        <f>'1'!A16</f>
        <v>ESTADISTICA INFERENCIAL I</v>
      </c>
      <c r="B16" s="9" t="s">
        <v>47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>
        <v>0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v>0</v>
      </c>
      <c r="M16" s="9">
        <v>76</v>
      </c>
      <c r="N16" s="15">
        <v>0.51</v>
      </c>
    </row>
    <row r="17" spans="1:14" s="11" customFormat="1" ht="25.5" x14ac:dyDescent="0.2">
      <c r="A17" s="9" t="str">
        <f>'1'!A17</f>
        <v xml:space="preserve">ALGEBRA LINEAL </v>
      </c>
      <c r="B17" s="9" t="s">
        <v>47</v>
      </c>
      <c r="C17" s="9" t="str">
        <f>'1'!C17</f>
        <v>102-B</v>
      </c>
      <c r="D17" s="9" t="str">
        <f>'1'!D17</f>
        <v>IELEM</v>
      </c>
      <c r="E17" s="9">
        <v>31</v>
      </c>
      <c r="F17" s="9">
        <v>29</v>
      </c>
      <c r="G17" s="9">
        <v>0</v>
      </c>
      <c r="H17" s="10">
        <v>0.93</v>
      </c>
      <c r="I17" s="9">
        <f t="shared" si="0"/>
        <v>2</v>
      </c>
      <c r="J17" s="10">
        <v>7.0000000000000007E-2</v>
      </c>
      <c r="K17" s="9">
        <v>0</v>
      </c>
      <c r="L17" s="10">
        <v>0</v>
      </c>
      <c r="M17" s="9">
        <v>81</v>
      </c>
      <c r="N17" s="15">
        <v>0.87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104</v>
      </c>
      <c r="G28" s="17">
        <f>SUM(G14:G27)</f>
        <v>0</v>
      </c>
      <c r="H28" s="18">
        <f>SUM(F28:G28)/E28</f>
        <v>0.94545454545454544</v>
      </c>
      <c r="I28" s="17">
        <f t="shared" ref="I28" si="1">(E28-SUM(F28:G28))-K28</f>
        <v>6</v>
      </c>
      <c r="J28" s="18">
        <f t="shared" ref="J28" si="2">I28/E28</f>
        <v>5.4545454545454543E-2</v>
      </c>
      <c r="K28" s="17">
        <f>SUM(K14:K27)</f>
        <v>0</v>
      </c>
      <c r="L28" s="18">
        <f t="shared" ref="L28" si="3">K28/E28</f>
        <v>0</v>
      </c>
      <c r="M28" s="17">
        <f>AVERAGE(M14:M27)</f>
        <v>81</v>
      </c>
      <c r="N28" s="19">
        <f>AVERAGE(N14:N27)</f>
        <v>0.74500000000000011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JUAN TOMAS RODRIGUEZ MONTERO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Tomas</cp:lastModifiedBy>
  <cp:revision/>
  <cp:lastPrinted>2024-01-12T03:28:03Z</cp:lastPrinted>
  <dcterms:created xsi:type="dcterms:W3CDTF">2021-11-22T14:45:25Z</dcterms:created>
  <dcterms:modified xsi:type="dcterms:W3CDTF">2024-01-17T03:43:23Z</dcterms:modified>
  <cp:category/>
  <cp:contentStatus/>
</cp:coreProperties>
</file>