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REPORTE 3. 2024.05.22\"/>
    </mc:Choice>
  </mc:AlternateContent>
  <xr:revisionPtr revIDLastSave="0" documentId="13_ncr:1_{FBC0B3E2-86B4-408D-A915-F1ACBCD3762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8" i="23"/>
  <c r="J16" i="23"/>
  <c r="I15" i="23"/>
  <c r="J15" i="23" s="1"/>
  <c r="I16" i="23"/>
  <c r="I17" i="23"/>
  <c r="J17" i="23" s="1"/>
  <c r="I18" i="23"/>
  <c r="J18" i="23" s="1"/>
  <c r="H15" i="23"/>
  <c r="H16" i="23"/>
  <c r="H17" i="23"/>
  <c r="H18" i="23"/>
  <c r="L18" i="22"/>
  <c r="I18" i="22"/>
  <c r="J18" i="22" s="1"/>
  <c r="H18" i="22"/>
  <c r="L17" i="22"/>
  <c r="I17" i="22"/>
  <c r="J17" i="22" s="1"/>
  <c r="H17" i="22"/>
  <c r="L16" i="22"/>
  <c r="I16" i="22"/>
  <c r="J16" i="22" s="1"/>
  <c r="H16" i="22"/>
  <c r="L15" i="22"/>
  <c r="H15" i="22"/>
  <c r="I15" i="22"/>
  <c r="J15" i="22" s="1"/>
  <c r="J15" i="10" l="1"/>
  <c r="J16" i="10"/>
  <c r="J17" i="10"/>
  <c r="J18" i="10"/>
  <c r="H16" i="10"/>
  <c r="H17" i="10"/>
  <c r="H18" i="10"/>
  <c r="H15" i="10"/>
  <c r="J14" i="10"/>
  <c r="H14" i="10"/>
  <c r="N28" i="25"/>
  <c r="M28" i="25"/>
  <c r="K28" i="25"/>
  <c r="G28" i="25"/>
  <c r="F28" i="25"/>
  <c r="D14" i="25"/>
  <c r="B10" i="25"/>
  <c r="B37" i="25" s="1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4" i="23"/>
  <c r="J14" i="23" s="1"/>
  <c r="B10" i="23"/>
  <c r="B37" i="23" s="1"/>
  <c r="L8" i="23"/>
  <c r="H8" i="23"/>
  <c r="E8" i="23"/>
  <c r="H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J14" i="22" s="1"/>
  <c r="E28" i="25"/>
  <c r="L14" i="24"/>
  <c r="H14" i="24"/>
  <c r="E28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<sst xmlns="http://schemas.openxmlformats.org/spreadsheetml/2006/main" count="217" uniqueCount="50">
  <si>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</si>
  <si>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</si>
  <si>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</si>
  <si>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</si>
  <si>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</si>
  <si>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</si>
  <si>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</si>
  <si>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</si>
  <si>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</si>
  <si>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</si>
  <si>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</si>
  <si>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</si>
  <si>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</si>
  <si>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</si>
  <si>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</si>
  <si>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</si>
  <si>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</si>
  <si>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</si>
  <si>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</si>
  <si>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</si>
  <si>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</si>
  <si>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</si>
  <si>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</si>
  <si>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</si>
  <si>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</si>
  <si>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</si>
  <si>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</si>
  <si>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</si>
  <si>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</si>
  <si>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</si>
  <si>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</si>
  <si>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</si>
  <si>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</si>
  <si>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JEFA DE CARRERA</t>
  </si>
  <si>
    <t>PROFESOR</t>
  </si>
  <si>
    <t>Metrologia y Normalización</t>
  </si>
  <si>
    <t>301-A</t>
  </si>
  <si>
    <t>PROFESOR:</t>
  </si>
  <si>
    <t>1°</t>
  </si>
  <si>
    <t>ING. FLOR ILIANA CHONTAL PELAYO</t>
  </si>
  <si>
    <t>SEPTIEMBRE 2023 - ENERO 2024</t>
  </si>
  <si>
    <t>601-A</t>
  </si>
  <si>
    <t>FEBRERO-JUNIO 2024</t>
  </si>
  <si>
    <t>PROP. DE LOS MATERIALES</t>
  </si>
  <si>
    <t>201-A</t>
  </si>
  <si>
    <t>201-B</t>
  </si>
  <si>
    <t>PROYECTO DE MANUF. AVANZADA</t>
  </si>
  <si>
    <t>SISTEMAS DE CONTROL NUMERICO</t>
  </si>
  <si>
    <t>SISTEMAS DE MANUFACTURA</t>
  </si>
  <si>
    <t>801-B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</si>
</sst>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4" fillId="3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100852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918607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1096377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836403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1090267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35.10937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40" t="s">
        <v>38</v>
      </c>
      <c r="C8" s="40"/>
      <c r="D8" s="14" t="s">
        <v>4</v>
      </c>
      <c r="E8" s="5">
        <v>1</v>
      </c>
      <c r="G8" s="4" t="s">
        <v>5</v>
      </c>
      <c r="H8" s="5">
        <v>1</v>
      </c>
      <c r="I8" s="39" t="s">
        <v>6</v>
      </c>
      <c r="J8" s="39"/>
      <c r="K8" s="39"/>
      <c r="L8" s="40" t="s">
        <v>42</v>
      </c>
      <c r="M8" s="40"/>
      <c r="N8" s="40"/>
    </row>
    <row r="10" spans="1:14" x14ac:dyDescent="0.25">
      <c r="A10" s="4" t="s">
        <v>37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3.8" thickBot="1" x14ac:dyDescent="0.3">
      <c r="A14" s="8" t="s">
        <v>43</v>
      </c>
      <c r="B14" s="9">
        <v>1</v>
      </c>
      <c r="C14" s="9" t="s">
        <v>44</v>
      </c>
      <c r="D14" s="9" t="s">
        <v>31</v>
      </c>
      <c r="E14" s="9">
        <v>27</v>
      </c>
      <c r="F14" s="9">
        <v>1</v>
      </c>
      <c r="G14" s="9"/>
      <c r="H14" s="27">
        <f>SUM(F14:G14)/E14</f>
        <v>3.7037037037037035E-2</v>
      </c>
      <c r="I14" s="9"/>
      <c r="J14" s="27">
        <f t="shared" ref="J14:J18" si="0">I14/E14</f>
        <v>0</v>
      </c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13.8" thickBot="1" x14ac:dyDescent="0.3">
      <c r="A15" s="8" t="s">
        <v>43</v>
      </c>
      <c r="B15" s="9">
        <v>1</v>
      </c>
      <c r="C15" s="9" t="s">
        <v>45</v>
      </c>
      <c r="D15" s="9" t="s">
        <v>31</v>
      </c>
      <c r="E15" s="9">
        <v>23</v>
      </c>
      <c r="F15" s="9">
        <v>3</v>
      </c>
      <c r="G15" s="9"/>
      <c r="H15" s="27">
        <f>SUM(F15:G15)/E15</f>
        <v>0.13043478260869565</v>
      </c>
      <c r="I15" s="9"/>
      <c r="J15" s="27">
        <f t="shared" si="0"/>
        <v>0</v>
      </c>
      <c r="K15" s="9">
        <v>0</v>
      </c>
      <c r="L15" s="10">
        <v>0</v>
      </c>
      <c r="M15" s="9">
        <v>97</v>
      </c>
      <c r="N15" s="15">
        <v>1</v>
      </c>
    </row>
    <row r="16" spans="1:14" s="11" customFormat="1" ht="13.8" thickBot="1" x14ac:dyDescent="0.3">
      <c r="A16" s="8" t="s">
        <v>46</v>
      </c>
      <c r="B16" s="9">
        <v>1</v>
      </c>
      <c r="C16" s="9" t="s">
        <v>49</v>
      </c>
      <c r="D16" s="9" t="s">
        <v>31</v>
      </c>
      <c r="E16" s="9">
        <v>20</v>
      </c>
      <c r="F16" s="9">
        <v>1</v>
      </c>
      <c r="G16" s="9"/>
      <c r="H16" s="27">
        <f t="shared" ref="H16:H18" si="2">SUM(F16:G16)/E16</f>
        <v>0.05</v>
      </c>
      <c r="I16" s="9"/>
      <c r="J16" s="27">
        <f t="shared" si="0"/>
        <v>0</v>
      </c>
      <c r="K16" s="9">
        <v>0</v>
      </c>
      <c r="L16" s="10">
        <v>0</v>
      </c>
      <c r="M16" s="9">
        <v>98</v>
      </c>
      <c r="N16" s="15">
        <v>1</v>
      </c>
    </row>
    <row r="17" spans="1:14" s="11" customFormat="1" ht="13.8" thickBot="1" x14ac:dyDescent="0.3">
      <c r="A17" s="8" t="s">
        <v>47</v>
      </c>
      <c r="B17" s="9">
        <v>1</v>
      </c>
      <c r="C17" s="9" t="s">
        <v>49</v>
      </c>
      <c r="D17" s="9" t="s">
        <v>31</v>
      </c>
      <c r="E17" s="9">
        <v>26</v>
      </c>
      <c r="F17" s="9">
        <v>1</v>
      </c>
      <c r="G17" s="9"/>
      <c r="H17" s="27">
        <f t="shared" si="2"/>
        <v>3.8461538461538464E-2</v>
      </c>
      <c r="I17" s="9"/>
      <c r="J17" s="27">
        <f t="shared" si="0"/>
        <v>0</v>
      </c>
      <c r="K17" s="9">
        <v>0</v>
      </c>
      <c r="L17" s="10">
        <v>0</v>
      </c>
      <c r="M17" s="9">
        <v>95</v>
      </c>
      <c r="N17" s="15">
        <v>1</v>
      </c>
    </row>
    <row r="18" spans="1:14" s="11" customFormat="1" ht="13.8" thickBot="1" x14ac:dyDescent="0.3">
      <c r="A18" s="8" t="s">
        <v>48</v>
      </c>
      <c r="B18" s="9">
        <v>1</v>
      </c>
      <c r="C18" s="9" t="s">
        <v>41</v>
      </c>
      <c r="D18" s="9" t="s">
        <v>31</v>
      </c>
      <c r="E18" s="9">
        <v>24</v>
      </c>
      <c r="F18" s="9">
        <v>2</v>
      </c>
      <c r="G18" s="9"/>
      <c r="H18" s="27">
        <f t="shared" si="2"/>
        <v>8.3333333333333329E-2</v>
      </c>
      <c r="I18" s="9"/>
      <c r="J18" s="27">
        <f t="shared" si="0"/>
        <v>0</v>
      </c>
      <c r="K18" s="9">
        <v>0</v>
      </c>
      <c r="L18" s="10">
        <v>0</v>
      </c>
      <c r="M18" s="9">
        <v>95</v>
      </c>
      <c r="N18" s="15">
        <v>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22" t="s">
        <v>23</v>
      </c>
      <c r="B28" s="23" t="s">
        <v>24</v>
      </c>
      <c r="C28" s="23" t="s">
        <v>24</v>
      </c>
      <c r="D28" s="23" t="s">
        <v>24</v>
      </c>
      <c r="E28" s="23">
        <f>SUM(E14:E27)</f>
        <v>120</v>
      </c>
      <c r="F28" s="23">
        <f>SUM(F14:F27)</f>
        <v>8</v>
      </c>
      <c r="G28" s="23">
        <f>SUM(G14:G27)</f>
        <v>0</v>
      </c>
      <c r="H28" s="24">
        <f>SUM(F28:G28)/E28</f>
        <v>6.6666666666666666E-2</v>
      </c>
      <c r="I28" s="23">
        <f t="shared" ref="I28" si="3">(E28-SUM(F28:G28))-K28</f>
        <v>112</v>
      </c>
      <c r="J28" s="24">
        <f t="shared" ref="J28" si="4">I28/E28</f>
        <v>0.93333333333333335</v>
      </c>
      <c r="K28" s="23">
        <f>SUM(K14:K27)</f>
        <v>0</v>
      </c>
      <c r="L28" s="24">
        <f t="shared" si="1"/>
        <v>0</v>
      </c>
      <c r="M28" s="23">
        <f>AVERAGE(M14:M27)</f>
        <v>96</v>
      </c>
      <c r="N28" s="25">
        <f>AVERAGE(N14:N27)</f>
        <v>1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8" t="s">
        <v>33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MIA. PEDRO JACOME ONOFRE</v>
      </c>
      <c r="C37" s="46"/>
      <c r="D37" s="46"/>
      <c r="E37" s="13"/>
      <c r="F37" s="13"/>
      <c r="G37" s="46" t="s">
        <v>39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0">
        <v>2</v>
      </c>
      <c r="C8" s="4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40" t="str">
        <f>'1'!L8</f>
        <v>FEBRERO-JUNIO 2024</v>
      </c>
      <c r="M8" s="40"/>
      <c r="N8" s="40"/>
    </row>
    <row r="10" spans="1:14" x14ac:dyDescent="0.25">
      <c r="A10" s="4" t="s">
        <v>7</v>
      </c>
      <c r="B10" s="40" t="str">
        <f>'1'!B10</f>
        <v>MIA. PEDRO JACOME ONOFRE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21" t="s">
        <v>43</v>
      </c>
      <c r="B14" s="9">
        <v>2</v>
      </c>
      <c r="C14" s="9" t="s">
        <v>44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21" t="s">
        <v>43</v>
      </c>
      <c r="B15" s="9">
        <v>2</v>
      </c>
      <c r="C15" s="9" t="s">
        <v>45</v>
      </c>
      <c r="D15" s="9" t="s">
        <v>31</v>
      </c>
      <c r="E15" s="9">
        <v>23</v>
      </c>
      <c r="F15" s="9">
        <v>16</v>
      </c>
      <c r="G15" s="9"/>
      <c r="H15" s="10">
        <f t="shared" si="0"/>
        <v>0.69565217391304346</v>
      </c>
      <c r="I15" s="9">
        <f t="shared" si="1"/>
        <v>7</v>
      </c>
      <c r="J15" s="10">
        <f t="shared" si="2"/>
        <v>0.30434782608695654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21" t="s">
        <v>46</v>
      </c>
      <c r="B16" s="9">
        <v>2</v>
      </c>
      <c r="C16" s="9" t="s">
        <v>49</v>
      </c>
      <c r="D16" s="9" t="s">
        <v>31</v>
      </c>
      <c r="E16" s="9">
        <v>20</v>
      </c>
      <c r="F16" s="9">
        <v>19</v>
      </c>
      <c r="G16" s="9"/>
      <c r="H16" s="10">
        <f t="shared" si="0"/>
        <v>0.95</v>
      </c>
      <c r="I16" s="9">
        <f t="shared" si="1"/>
        <v>1</v>
      </c>
      <c r="J16" s="10">
        <f t="shared" si="2"/>
        <v>0.05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21" t="s">
        <v>47</v>
      </c>
      <c r="B17" s="9">
        <v>2</v>
      </c>
      <c r="C17" s="9" t="s">
        <v>49</v>
      </c>
      <c r="D17" s="9" t="s">
        <v>31</v>
      </c>
      <c r="E17" s="9">
        <v>26</v>
      </c>
      <c r="F17" s="9">
        <v>25</v>
      </c>
      <c r="G17" s="9"/>
      <c r="H17" s="10">
        <f t="shared" si="0"/>
        <v>0.96153846153846156</v>
      </c>
      <c r="I17" s="9">
        <f t="shared" si="1"/>
        <v>1</v>
      </c>
      <c r="J17" s="10">
        <f t="shared" si="2"/>
        <v>3.8461538461538464E-2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21" t="s">
        <v>48</v>
      </c>
      <c r="B18" s="9">
        <v>2</v>
      </c>
      <c r="C18" s="9" t="s">
        <v>41</v>
      </c>
      <c r="D18" s="9" t="s">
        <v>31</v>
      </c>
      <c r="E18" s="9">
        <v>24</v>
      </c>
      <c r="F18" s="9">
        <v>21</v>
      </c>
      <c r="G18" s="9"/>
      <c r="H18" s="10">
        <f t="shared" si="0"/>
        <v>0.875</v>
      </c>
      <c r="I18" s="9">
        <f t="shared" si="1"/>
        <v>3</v>
      </c>
      <c r="J18" s="10">
        <f t="shared" si="2"/>
        <v>0.125</v>
      </c>
      <c r="K18" s="9">
        <v>0</v>
      </c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106</v>
      </c>
      <c r="G28" s="17">
        <f>SUM(G14:G27)</f>
        <v>0</v>
      </c>
      <c r="H28" s="18">
        <f>SUM(F28:G28)/E28</f>
        <v>0.8833333333333333</v>
      </c>
      <c r="I28" s="17">
        <f t="shared" si="1"/>
        <v>14</v>
      </c>
      <c r="J28" s="18">
        <f t="shared" si="2"/>
        <v>0.11666666666666667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MIA. PEDRO JACOME ONOFRE</v>
      </c>
      <c r="C37" s="46"/>
      <c r="D37" s="46"/>
      <c r="E37" s="13"/>
      <c r="F37" s="13"/>
      <c r="G37" s="46" t="s">
        <v>39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B34" sqref="B34:D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0">
        <v>3</v>
      </c>
      <c r="C8" s="4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40" t="str">
        <f>'1'!L8</f>
        <v>FEBRERO-JUNIO 2024</v>
      </c>
      <c r="M8" s="40"/>
      <c r="N8" s="40"/>
    </row>
    <row r="10" spans="1:14" x14ac:dyDescent="0.25">
      <c r="A10" s="4" t="s">
        <v>7</v>
      </c>
      <c r="B10" s="40" t="str">
        <f>'1'!B10</f>
        <v>MIA. PEDRO JACOME ONOFRE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21" t="s">
        <v>43</v>
      </c>
      <c r="B14" s="9">
        <v>3</v>
      </c>
      <c r="C14" s="9" t="s">
        <v>44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21" t="s">
        <v>43</v>
      </c>
      <c r="B15" s="9">
        <v>3</v>
      </c>
      <c r="C15" s="9" t="s">
        <v>45</v>
      </c>
      <c r="D15" s="9" t="s">
        <v>31</v>
      </c>
      <c r="E15" s="9"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21" t="s">
        <v>46</v>
      </c>
      <c r="B16" s="9">
        <v>3</v>
      </c>
      <c r="C16" s="9" t="s">
        <v>49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21" t="s">
        <v>47</v>
      </c>
      <c r="B17" s="9">
        <v>3</v>
      </c>
      <c r="C17" s="9" t="s">
        <v>49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21" t="s">
        <v>48</v>
      </c>
      <c r="B18" s="9">
        <v>3</v>
      </c>
      <c r="C18" s="9" t="s">
        <v>41</v>
      </c>
      <c r="D18" s="9" t="s">
        <v>31</v>
      </c>
      <c r="E18" s="9">
        <v>24</v>
      </c>
      <c r="F18" s="9">
        <v>23</v>
      </c>
      <c r="G18" s="9"/>
      <c r="H18" s="10">
        <f t="shared" si="0"/>
        <v>0.95833333333333337</v>
      </c>
      <c r="I18" s="9">
        <f t="shared" si="1"/>
        <v>1</v>
      </c>
      <c r="J18" s="10">
        <f t="shared" si="2"/>
        <v>4.1666666666666664E-2</v>
      </c>
      <c r="K18" s="9">
        <v>0</v>
      </c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114</v>
      </c>
      <c r="G28" s="17">
        <f>SUM(G14:G27)</f>
        <v>0</v>
      </c>
      <c r="H28" s="18">
        <f>SUM(F28:G28)/E28</f>
        <v>0.95</v>
      </c>
      <c r="I28" s="17">
        <f t="shared" si="1"/>
        <v>6</v>
      </c>
      <c r="J28" s="18">
        <f t="shared" si="2"/>
        <v>0.05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43" t="s">
        <v>34</v>
      </c>
      <c r="C33" s="43"/>
      <c r="D33" s="43"/>
      <c r="G33" s="28" t="s">
        <v>33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MIA. PEDRO JACOME ONOFRE</v>
      </c>
      <c r="C37" s="46"/>
      <c r="D37" s="46"/>
      <c r="E37" s="13"/>
      <c r="F37" s="13"/>
      <c r="G37" s="26" t="s">
        <v>39</v>
      </c>
      <c r="H37" s="26"/>
      <c r="I37" s="26"/>
      <c r="J37" s="26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0">
        <v>4</v>
      </c>
      <c r="C8" s="40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9" t="s">
        <v>6</v>
      </c>
      <c r="J8" s="39"/>
      <c r="K8" s="39"/>
      <c r="L8" s="40" t="str">
        <f>'1'!L8</f>
        <v>FEBRERO-JUNIO 2024</v>
      </c>
      <c r="M8" s="40"/>
      <c r="N8" s="40"/>
    </row>
    <row r="10" spans="1:14" x14ac:dyDescent="0.25">
      <c r="A10" s="4" t="s">
        <v>7</v>
      </c>
      <c r="B10" s="40" t="str">
        <f>'1'!B10</f>
        <v>MIA. PEDRO JACOME ONOFRE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21" t="str">
        <f>'1'!A14</f>
        <v>PROP. DE LOS MATERIALES</v>
      </c>
      <c r="B14" s="9"/>
      <c r="C14" s="9" t="str">
        <f>'1'!C14</f>
        <v>201-A</v>
      </c>
      <c r="D14" s="9" t="str">
        <f>'1'!D14</f>
        <v>IIND</v>
      </c>
      <c r="E14" s="9">
        <f>'1'!E14</f>
        <v>27</v>
      </c>
      <c r="F14" s="9">
        <v>28</v>
      </c>
      <c r="G14" s="9"/>
      <c r="H14" s="10">
        <f t="shared" ref="H14" si="0">F14/E14</f>
        <v>1.037037037037037</v>
      </c>
      <c r="I14" s="9">
        <f t="shared" ref="I14:I28" si="1">(E14-SUM(F14:G14))-K14</f>
        <v>-1</v>
      </c>
      <c r="J14" s="10">
        <f t="shared" ref="J14:J28" si="2">I14/E14</f>
        <v>-3.7037037037037035E-2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21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27</v>
      </c>
      <c r="F28" s="17">
        <f>SUM(F14:F27)</f>
        <v>28</v>
      </c>
      <c r="G28" s="17">
        <f>SUM(G14:G27)</f>
        <v>0</v>
      </c>
      <c r="H28" s="18">
        <f>SUM(F28:G28)/E28</f>
        <v>1.037037037037037</v>
      </c>
      <c r="I28" s="17">
        <f t="shared" si="1"/>
        <v>-1</v>
      </c>
      <c r="J28" s="18">
        <f t="shared" si="2"/>
        <v>-3.7037037037037035E-2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MIA. PEDRO JACOME ONOFRE</v>
      </c>
      <c r="C37" s="46"/>
      <c r="D37" s="46"/>
      <c r="E37" s="13"/>
      <c r="F37" s="13"/>
      <c r="G37" s="26" t="s">
        <v>39</v>
      </c>
      <c r="H37" s="26"/>
      <c r="I37" s="26"/>
      <c r="J37" s="26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40" t="s">
        <v>28</v>
      </c>
      <c r="C8" s="40"/>
      <c r="D8" s="14" t="s">
        <v>4</v>
      </c>
      <c r="E8" s="20">
        <v>1</v>
      </c>
      <c r="F8"/>
      <c r="G8" s="4" t="s">
        <v>5</v>
      </c>
      <c r="H8" s="20">
        <v>1</v>
      </c>
      <c r="I8" s="39" t="s">
        <v>6</v>
      </c>
      <c r="J8" s="39"/>
      <c r="K8" s="39"/>
      <c r="L8" s="40" t="s">
        <v>40</v>
      </c>
      <c r="M8" s="40"/>
      <c r="N8" s="40"/>
    </row>
    <row r="10" spans="1:14" x14ac:dyDescent="0.25">
      <c r="A10" s="4" t="s">
        <v>7</v>
      </c>
      <c r="B10" s="40" t="str">
        <f>'1'!B10</f>
        <v>MIA. PEDRO JACOME ONOFRE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5">
      <c r="A14" s="9" t="s">
        <v>35</v>
      </c>
      <c r="B14" s="9">
        <v>1</v>
      </c>
      <c r="C14" s="9" t="s">
        <v>36</v>
      </c>
      <c r="D14" s="9" t="str">
        <f>'1'!D14</f>
        <v>IIND</v>
      </c>
      <c r="E14" s="9">
        <v>28</v>
      </c>
      <c r="F14" s="9">
        <v>28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28</v>
      </c>
      <c r="F28" s="17">
        <f>SUM(F14:F27)</f>
        <v>28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43" t="s">
        <v>34</v>
      </c>
      <c r="C33" s="43"/>
      <c r="D33" s="43"/>
      <c r="G33" s="28" t="s">
        <v>33</v>
      </c>
      <c r="H33" s="28"/>
      <c r="I33" s="28"/>
      <c r="J33" s="28"/>
    </row>
    <row r="34" spans="1:10" ht="62.25" customHeight="1" x14ac:dyDescent="0.25">
      <c r="B34" s="44"/>
      <c r="C34" s="44"/>
      <c r="D34" s="44"/>
      <c r="G34" s="40"/>
      <c r="H34" s="40"/>
      <c r="I34" s="40"/>
      <c r="J34" s="40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MIA. PEDRO JACOME ONOFRE</v>
      </c>
      <c r="C37" s="46"/>
      <c r="D37" s="46"/>
      <c r="E37" s="13"/>
      <c r="F37" s="13"/>
      <c r="G37" s="26" t="s">
        <v>39</v>
      </c>
      <c r="H37" s="26"/>
      <c r="I37" s="26"/>
      <c r="J37" s="26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PEDRO JACOME ONOFRE</cp:lastModifiedBy>
  <cp:revision/>
  <cp:lastPrinted>2024-03-03T23:33:39Z</cp:lastPrinted>
  <dcterms:created xsi:type="dcterms:W3CDTF">2021-11-22T14:45:25Z</dcterms:created>
  <dcterms:modified xsi:type="dcterms:W3CDTF">2024-06-01T01:39:11Z</dcterms:modified>
  <cp:category/>
  <cp:contentStatus/>
</cp:coreProperties>
</file>