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DELL1\Dropbox\Mi PC (PJACOME-ONOFRE)\Documents\21.INSTRUMENTACION FEBRERO-JULIO 2024\REPORTES\REPORTE 4. 2024.06.06\"/>
    </mc:Choice>
  </mc:AlternateContent>
  <xr:revisionPtr revIDLastSave="0" documentId="13_ncr:1_{2377CA74-A72D-44F9-AC18-51F2128FB418}" xr6:coauthVersionLast="47" xr6:coauthVersionMax="47" xr10:uidLastSave="{00000000-0000-0000-0000-000000000000}"/>
  <bookViews>
    <workbookView xWindow="0" yWindow="0" windowWidth="23040" windowHeight="1236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24" l="1"/>
  <c r="L16" i="24"/>
  <c r="L17" i="24"/>
  <c r="L18" i="24"/>
  <c r="I15" i="24"/>
  <c r="J15" i="24" s="1"/>
  <c r="I16" i="24"/>
  <c r="J16" i="24" s="1"/>
  <c r="I17" i="24"/>
  <c r="J17" i="24" s="1"/>
  <c r="I18" i="24"/>
  <c r="J18" i="24" s="1"/>
  <c r="H15" i="24"/>
  <c r="H16" i="24"/>
  <c r="H17" i="24"/>
  <c r="H18" i="24"/>
  <c r="L15" i="23" l="1"/>
  <c r="L16" i="23"/>
  <c r="L17" i="23"/>
  <c r="L18" i="23"/>
  <c r="J16" i="23"/>
  <c r="I15" i="23"/>
  <c r="J15" i="23" s="1"/>
  <c r="I16" i="23"/>
  <c r="I17" i="23"/>
  <c r="J17" i="23" s="1"/>
  <c r="I18" i="23"/>
  <c r="J18" i="23" s="1"/>
  <c r="H15" i="23"/>
  <c r="H16" i="23"/>
  <c r="H17" i="23"/>
  <c r="H18" i="23"/>
  <c r="L18" i="22"/>
  <c r="I18" i="22"/>
  <c r="J18" i="22" s="1"/>
  <c r="H18" i="22"/>
  <c r="L17" i="22"/>
  <c r="I17" i="22"/>
  <c r="J17" i="22" s="1"/>
  <c r="H17" i="22"/>
  <c r="L16" i="22"/>
  <c r="I16" i="22"/>
  <c r="J16" i="22" s="1"/>
  <c r="H16" i="22"/>
  <c r="L15" i="22"/>
  <c r="H15" i="22"/>
  <c r="I15" i="22"/>
  <c r="J15" i="22" s="1"/>
  <c r="J15" i="10" l="1"/>
  <c r="J16" i="10"/>
  <c r="J17" i="10"/>
  <c r="J18" i="10"/>
  <c r="H16" i="10"/>
  <c r="H17" i="10"/>
  <c r="H18" i="10"/>
  <c r="H15" i="10"/>
  <c r="J14" i="10"/>
  <c r="H14" i="10"/>
  <c r="N28" i="25"/>
  <c r="M28" i="25"/>
  <c r="K28" i="25"/>
  <c r="G28" i="25"/>
  <c r="F28" i="25"/>
  <c r="D14" i="25"/>
  <c r="B10" i="25"/>
  <c r="B37" i="25" s="1"/>
  <c r="N28" i="24"/>
  <c r="M28" i="24"/>
  <c r="K28" i="24"/>
  <c r="G28" i="24"/>
  <c r="F28" i="24"/>
  <c r="I14" i="24"/>
  <c r="J14" i="24" s="1"/>
  <c r="B10" i="24"/>
  <c r="B37" i="24" s="1"/>
  <c r="L8" i="24"/>
  <c r="N28" i="23"/>
  <c r="M28" i="23"/>
  <c r="K28" i="23"/>
  <c r="G28" i="23"/>
  <c r="F28" i="23"/>
  <c r="I14" i="23"/>
  <c r="J14" i="23" s="1"/>
  <c r="B10" i="23"/>
  <c r="B37" i="23" s="1"/>
  <c r="L8" i="23"/>
  <c r="H14" i="22"/>
  <c r="B10" i="22"/>
  <c r="B37" i="22" s="1"/>
  <c r="L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4" i="10"/>
  <c r="I14" i="22" l="1"/>
  <c r="J14" i="22" s="1"/>
  <c r="E28" i="25"/>
  <c r="L14" i="24"/>
  <c r="H14" i="24"/>
  <c r="E28" i="24"/>
  <c r="L14" i="23"/>
  <c r="H14" i="23"/>
  <c r="E28" i="23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<sst xmlns="http://schemas.openxmlformats.org/spreadsheetml/2006/main" count="232" uniqueCount="50">
  <si>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</si>
  <si>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</si>
  <si>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</si>
  <si>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</si>
  <si>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</si>
  <si>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</si>
  <si>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</si>
  <si>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</si>
  <si>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</si>
  <si>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</si>
  <si>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</si>
  <si>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</si>
  <si>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</si>
  <si>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</si>
  <si>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</si>
  <si>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</si>
  <si>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</si>
  <si>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</si>
  <si>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</si>
  <si>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</si>
  <si>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</si>
  <si>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</si>
  <si>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</si>
  <si>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</si>
  <si>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</si>
  <si>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</si>
  <si>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</si>
  <si>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</si>
  <si>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</si>
  <si>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</si>
  <si>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</si>
  <si>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IIND</t>
  </si>
  <si>
    <t>MIA. PEDRO JACOME ONOFRE</t>
  </si>
  <si>
    <t>JEFA DE CARRERA</t>
  </si>
  <si>
    <t>PROFESOR</t>
  </si>
  <si>
    <t>Metrologia y Normalización</t>
  </si>
  <si>
    <t>301-A</t>
  </si>
  <si>
    <t>PROFESOR:</t>
  </si>
  <si>
    <t>1°</t>
  </si>
  <si>
    <t>ING. FLOR ILIANA CHONTAL PELAYO</t>
  </si>
  <si>
    <t>SEPTIEMBRE 2023 - ENERO 2024</t>
  </si>
  <si>
    <t>601-A</t>
  </si>
  <si>
    <t>FEBRERO-JUNIO 2024</t>
  </si>
  <si>
    <t>PROP. DE LOS MATERIALES</t>
  </si>
  <si>
    <t>201-A</t>
  </si>
  <si>
    <t>201-B</t>
  </si>
  <si>
    <t>PROYECTO DE MANUF. AVANZADA</t>
  </si>
  <si>
    <t>SISTEMAS DE CONTROL NUMERICO</t>
  </si>
  <si>
    <t>SISTEMAS DE MANUFACTURA</t>
  </si>
  <si>
    <t>801-B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</si>
</sst>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164" fontId="5" fillId="2" borderId="6" xfId="1" applyNumberFormat="1" applyFont="1" applyFill="1" applyBorder="1" applyAlignment="1">
      <alignment horizontal="center" vertical="center"/>
    </xf>
    <xf numFmtId="9" fontId="5" fillId="2" borderId="7" xfId="1" applyFont="1" applyFill="1" applyBorder="1" applyAlignment="1">
      <alignment horizontal="center" vertical="center"/>
    </xf>
    <xf numFmtId="0" fontId="5" fillId="0" borderId="0" xfId="0" applyFont="1" applyAlignment="1">
      <alignment vertical="top"/>
    </xf>
    <xf numFmtId="164" fontId="4" fillId="3" borderId="6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100852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322728</xdr:colOff>
      <xdr:row>33</xdr:row>
      <xdr:rowOff>53787</xdr:rowOff>
    </xdr:from>
    <xdr:to>
      <xdr:col>3</xdr:col>
      <xdr:colOff>918607</xdr:colOff>
      <xdr:row>33</xdr:row>
      <xdr:rowOff>772012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E25FD09-0B3D-4DEB-9B92-9549EB858A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67316" y="7700681"/>
          <a:ext cx="1561827" cy="718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107575</xdr:colOff>
      <xdr:row>33</xdr:row>
      <xdr:rowOff>14012</xdr:rowOff>
    </xdr:from>
    <xdr:to>
      <xdr:col>3</xdr:col>
      <xdr:colOff>1096377</xdr:colOff>
      <xdr:row>33</xdr:row>
      <xdr:rowOff>773635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E0F3F22-D070-E549-1BC9-2BB5CE122A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74893" y="7669871"/>
          <a:ext cx="1486343" cy="75962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161365</xdr:colOff>
      <xdr:row>33</xdr:row>
      <xdr:rowOff>61778</xdr:rowOff>
    </xdr:from>
    <xdr:to>
      <xdr:col>3</xdr:col>
      <xdr:colOff>836403</xdr:colOff>
      <xdr:row>33</xdr:row>
      <xdr:rowOff>690282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BE59DC2-E9B9-855F-A517-4F692E7C6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28683" y="7717637"/>
          <a:ext cx="1217402" cy="62850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304800</xdr:colOff>
      <xdr:row>33</xdr:row>
      <xdr:rowOff>71717</xdr:rowOff>
    </xdr:from>
    <xdr:to>
      <xdr:col>3</xdr:col>
      <xdr:colOff>1090267</xdr:colOff>
      <xdr:row>33</xdr:row>
      <xdr:rowOff>745119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419D008-DF04-894A-889F-B5B488C184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49388" y="7727576"/>
          <a:ext cx="1605738" cy="67340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F21" sqref="F21"/>
    </sheetView>
  </sheetViews>
  <sheetFormatPr baseColWidth="10" defaultColWidth="11.44140625" defaultRowHeight="13.2" x14ac:dyDescent="0.25"/>
  <cols>
    <col min="1" max="1" width="35.109375" style="1" customWidth="1"/>
    <col min="2" max="2" width="4.6640625" style="1" bestFit="1" customWidth="1"/>
    <col min="3" max="3" width="9.44140625" style="1" customWidth="1"/>
    <col min="4" max="4" width="21.88671875" style="1" customWidth="1"/>
    <col min="5" max="5" width="9.44140625" style="1" customWidth="1"/>
    <col min="6" max="9" width="7.5546875" style="1" customWidth="1"/>
    <col min="10" max="10" width="12.5546875" style="1" customWidth="1"/>
    <col min="11" max="12" width="7.5546875" style="1" customWidth="1"/>
    <col min="13" max="16384" width="11.44140625" style="1"/>
  </cols>
  <sheetData>
    <row r="1" spans="1:14" ht="62.25" customHeight="1" x14ac:dyDescent="0.25"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5">
      <c r="A6" s="44" t="s">
        <v>2</v>
      </c>
      <c r="B6" s="44"/>
      <c r="C6" s="44"/>
      <c r="D6" s="44"/>
      <c r="E6" s="45" t="s">
        <v>30</v>
      </c>
      <c r="F6" s="45"/>
      <c r="G6" s="45"/>
      <c r="H6" s="4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5" t="s">
        <v>38</v>
      </c>
      <c r="C8" s="35"/>
      <c r="D8" s="14" t="s">
        <v>4</v>
      </c>
      <c r="E8" s="5">
        <v>5</v>
      </c>
      <c r="G8" s="4" t="s">
        <v>5</v>
      </c>
      <c r="H8" s="5">
        <v>4</v>
      </c>
      <c r="I8" s="41" t="s">
        <v>6</v>
      </c>
      <c r="J8" s="41"/>
      <c r="K8" s="41"/>
      <c r="L8" s="35" t="s">
        <v>42</v>
      </c>
      <c r="M8" s="35"/>
      <c r="N8" s="35"/>
    </row>
    <row r="10" spans="1:14" x14ac:dyDescent="0.25">
      <c r="A10" s="4" t="s">
        <v>37</v>
      </c>
      <c r="B10" s="35" t="s">
        <v>32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42" t="s">
        <v>8</v>
      </c>
      <c r="B12" s="39" t="s">
        <v>9</v>
      </c>
      <c r="C12" s="39" t="s">
        <v>10</v>
      </c>
      <c r="D12" s="30" t="s">
        <v>11</v>
      </c>
      <c r="E12" s="30" t="s">
        <v>12</v>
      </c>
      <c r="F12" s="30" t="s">
        <v>13</v>
      </c>
      <c r="G12" s="30"/>
      <c r="H12" s="30" t="s">
        <v>14</v>
      </c>
      <c r="I12" s="30" t="s">
        <v>15</v>
      </c>
      <c r="J12" s="30" t="s">
        <v>16</v>
      </c>
      <c r="K12" s="30" t="s">
        <v>17</v>
      </c>
      <c r="L12" s="30" t="s">
        <v>18</v>
      </c>
      <c r="M12" s="30" t="s">
        <v>19</v>
      </c>
      <c r="N12" s="36" t="s">
        <v>20</v>
      </c>
    </row>
    <row r="13" spans="1:14" x14ac:dyDescent="0.25">
      <c r="A13" s="43"/>
      <c r="B13" s="40"/>
      <c r="C13" s="40"/>
      <c r="D13" s="31"/>
      <c r="E13" s="31"/>
      <c r="F13" s="7" t="s">
        <v>21</v>
      </c>
      <c r="G13" s="7" t="s">
        <v>22</v>
      </c>
      <c r="H13" s="31"/>
      <c r="I13" s="31"/>
      <c r="J13" s="31"/>
      <c r="K13" s="31"/>
      <c r="L13" s="31"/>
      <c r="M13" s="31"/>
      <c r="N13" s="37"/>
    </row>
    <row r="14" spans="1:14" s="11" customFormat="1" ht="13.8" thickBot="1" x14ac:dyDescent="0.3">
      <c r="A14" s="8" t="s">
        <v>43</v>
      </c>
      <c r="B14" s="9">
        <v>1</v>
      </c>
      <c r="C14" s="9" t="s">
        <v>44</v>
      </c>
      <c r="D14" s="9" t="s">
        <v>31</v>
      </c>
      <c r="E14" s="9">
        <v>27</v>
      </c>
      <c r="F14" s="9">
        <v>1</v>
      </c>
      <c r="G14" s="9"/>
      <c r="H14" s="27">
        <f>SUM(F14:G14)/E14</f>
        <v>3.7037037037037035E-2</v>
      </c>
      <c r="I14" s="9"/>
      <c r="J14" s="27">
        <f t="shared" ref="J14:J18" si="0">I14/E14</f>
        <v>0</v>
      </c>
      <c r="K14" s="9">
        <v>0</v>
      </c>
      <c r="L14" s="10">
        <f t="shared" ref="L14:L28" si="1">K14/E14</f>
        <v>0</v>
      </c>
      <c r="M14" s="9">
        <v>95</v>
      </c>
      <c r="N14" s="15">
        <v>1</v>
      </c>
    </row>
    <row r="15" spans="1:14" s="11" customFormat="1" ht="13.8" thickBot="1" x14ac:dyDescent="0.3">
      <c r="A15" s="8" t="s">
        <v>43</v>
      </c>
      <c r="B15" s="9">
        <v>1</v>
      </c>
      <c r="C15" s="9" t="s">
        <v>45</v>
      </c>
      <c r="D15" s="9" t="s">
        <v>31</v>
      </c>
      <c r="E15" s="9">
        <v>23</v>
      </c>
      <c r="F15" s="9">
        <v>3</v>
      </c>
      <c r="G15" s="9"/>
      <c r="H15" s="27">
        <f>SUM(F15:G15)/E15</f>
        <v>0.13043478260869565</v>
      </c>
      <c r="I15" s="9"/>
      <c r="J15" s="27">
        <f t="shared" si="0"/>
        <v>0</v>
      </c>
      <c r="K15" s="9">
        <v>0</v>
      </c>
      <c r="L15" s="10">
        <v>0</v>
      </c>
      <c r="M15" s="9">
        <v>97</v>
      </c>
      <c r="N15" s="15">
        <v>1</v>
      </c>
    </row>
    <row r="16" spans="1:14" s="11" customFormat="1" ht="13.8" thickBot="1" x14ac:dyDescent="0.3">
      <c r="A16" s="8" t="s">
        <v>46</v>
      </c>
      <c r="B16" s="9">
        <v>1</v>
      </c>
      <c r="C16" s="9" t="s">
        <v>49</v>
      </c>
      <c r="D16" s="9" t="s">
        <v>31</v>
      </c>
      <c r="E16" s="9">
        <v>20</v>
      </c>
      <c r="F16" s="9">
        <v>1</v>
      </c>
      <c r="G16" s="9"/>
      <c r="H16" s="27">
        <f t="shared" ref="H16:H18" si="2">SUM(F16:G16)/E16</f>
        <v>0.05</v>
      </c>
      <c r="I16" s="9"/>
      <c r="J16" s="27">
        <f t="shared" si="0"/>
        <v>0</v>
      </c>
      <c r="K16" s="9">
        <v>0</v>
      </c>
      <c r="L16" s="10">
        <v>0</v>
      </c>
      <c r="M16" s="9">
        <v>98</v>
      </c>
      <c r="N16" s="15">
        <v>1</v>
      </c>
    </row>
    <row r="17" spans="1:14" s="11" customFormat="1" ht="13.8" thickBot="1" x14ac:dyDescent="0.3">
      <c r="A17" s="8" t="s">
        <v>47</v>
      </c>
      <c r="B17" s="9">
        <v>1</v>
      </c>
      <c r="C17" s="9" t="s">
        <v>49</v>
      </c>
      <c r="D17" s="9" t="s">
        <v>31</v>
      </c>
      <c r="E17" s="9">
        <v>26</v>
      </c>
      <c r="F17" s="9">
        <v>1</v>
      </c>
      <c r="G17" s="9"/>
      <c r="H17" s="27">
        <f t="shared" si="2"/>
        <v>3.8461538461538464E-2</v>
      </c>
      <c r="I17" s="9"/>
      <c r="J17" s="27">
        <f t="shared" si="0"/>
        <v>0</v>
      </c>
      <c r="K17" s="9">
        <v>0</v>
      </c>
      <c r="L17" s="10">
        <v>0</v>
      </c>
      <c r="M17" s="9">
        <v>95</v>
      </c>
      <c r="N17" s="15">
        <v>1</v>
      </c>
    </row>
    <row r="18" spans="1:14" s="11" customFormat="1" ht="13.8" thickBot="1" x14ac:dyDescent="0.3">
      <c r="A18" s="8" t="s">
        <v>48</v>
      </c>
      <c r="B18" s="9">
        <v>1</v>
      </c>
      <c r="C18" s="9" t="s">
        <v>41</v>
      </c>
      <c r="D18" s="9" t="s">
        <v>31</v>
      </c>
      <c r="E18" s="9">
        <v>24</v>
      </c>
      <c r="F18" s="9">
        <v>2</v>
      </c>
      <c r="G18" s="9"/>
      <c r="H18" s="27">
        <f t="shared" si="2"/>
        <v>8.3333333333333329E-2</v>
      </c>
      <c r="I18" s="9"/>
      <c r="J18" s="27">
        <f t="shared" si="0"/>
        <v>0</v>
      </c>
      <c r="K18" s="9">
        <v>0</v>
      </c>
      <c r="L18" s="10">
        <v>0</v>
      </c>
      <c r="M18" s="9">
        <v>95</v>
      </c>
      <c r="N18" s="15">
        <v>1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22" t="s">
        <v>23</v>
      </c>
      <c r="B28" s="23" t="s">
        <v>24</v>
      </c>
      <c r="C28" s="23" t="s">
        <v>24</v>
      </c>
      <c r="D28" s="23" t="s">
        <v>24</v>
      </c>
      <c r="E28" s="23">
        <f>SUM(E14:E27)</f>
        <v>120</v>
      </c>
      <c r="F28" s="23">
        <f>SUM(F14:F27)</f>
        <v>8</v>
      </c>
      <c r="G28" s="23">
        <f>SUM(G14:G27)</f>
        <v>0</v>
      </c>
      <c r="H28" s="24">
        <f>SUM(F28:G28)/E28</f>
        <v>6.6666666666666666E-2</v>
      </c>
      <c r="I28" s="23">
        <f t="shared" ref="I28" si="3">(E28-SUM(F28:G28))-K28</f>
        <v>112</v>
      </c>
      <c r="J28" s="24">
        <f t="shared" ref="J28" si="4">I28/E28</f>
        <v>0.93333333333333335</v>
      </c>
      <c r="K28" s="23">
        <f>SUM(K14:K27)</f>
        <v>0</v>
      </c>
      <c r="L28" s="24">
        <f t="shared" si="1"/>
        <v>0</v>
      </c>
      <c r="M28" s="23">
        <f>AVERAGE(M14:M27)</f>
        <v>96</v>
      </c>
      <c r="N28" s="25">
        <f>AVERAGE(N14:N27)</f>
        <v>1</v>
      </c>
    </row>
    <row r="30" spans="1:14" ht="120" customHeight="1" x14ac:dyDescent="0.25">
      <c r="A30" s="38" t="s">
        <v>25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25">
      <c r="A32" s="12"/>
    </row>
    <row r="33" spans="1:10" x14ac:dyDescent="0.25">
      <c r="B33" s="32" t="s">
        <v>26</v>
      </c>
      <c r="C33" s="32"/>
      <c r="D33" s="32"/>
      <c r="G33" s="33" t="s">
        <v>33</v>
      </c>
      <c r="H33" s="33"/>
      <c r="I33" s="33"/>
      <c r="J33" s="33"/>
    </row>
    <row r="34" spans="1:10" ht="62.25" customHeight="1" x14ac:dyDescent="0.25">
      <c r="B34" s="34"/>
      <c r="C34" s="34"/>
      <c r="D34" s="34"/>
      <c r="G34" s="35"/>
      <c r="H34" s="35"/>
      <c r="I34" s="35"/>
      <c r="J34" s="35"/>
    </row>
    <row r="35" spans="1:10" hidden="1" x14ac:dyDescent="0.25">
      <c r="A35" s="28" t="e">
        <v>#REF!</v>
      </c>
      <c r="B35" s="28"/>
      <c r="C35" s="6"/>
      <c r="E35" s="28"/>
      <c r="F35" s="28"/>
      <c r="G35" s="28"/>
      <c r="H35" s="28"/>
    </row>
    <row r="36" spans="1:10" hidden="1" x14ac:dyDescent="0.25"/>
    <row r="37" spans="1:10" ht="45" customHeight="1" x14ac:dyDescent="0.25">
      <c r="B37" s="29" t="str">
        <f>B10</f>
        <v>MIA. PEDRO JACOME ONOFRE</v>
      </c>
      <c r="C37" s="29"/>
      <c r="D37" s="29"/>
      <c r="E37" s="13"/>
      <c r="F37" s="13"/>
      <c r="G37" s="29" t="s">
        <v>39</v>
      </c>
      <c r="H37" s="29"/>
      <c r="I37" s="29"/>
      <c r="J37" s="29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H8" sqref="H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7.109375" style="1" customWidth="1"/>
    <col min="4" max="4" width="21.88671875" style="1" customWidth="1"/>
    <col min="5" max="5" width="9.44140625" style="1" customWidth="1"/>
    <col min="6" max="9" width="7.5546875" style="1" customWidth="1"/>
    <col min="10" max="10" width="12" style="1" customWidth="1"/>
    <col min="11" max="12" width="7.5546875" style="1" customWidth="1"/>
    <col min="13" max="16384" width="11.44140625" style="1"/>
  </cols>
  <sheetData>
    <row r="1" spans="1:14" ht="62.25" customHeight="1" x14ac:dyDescent="0.25"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5">
      <c r="A6" s="44" t="s">
        <v>2</v>
      </c>
      <c r="B6" s="44"/>
      <c r="C6" s="44"/>
      <c r="D6" s="44"/>
      <c r="E6" s="45" t="s">
        <v>30</v>
      </c>
      <c r="F6" s="45"/>
      <c r="G6" s="45"/>
      <c r="H6" s="4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5">
        <v>2</v>
      </c>
      <c r="C8" s="35"/>
      <c r="D8" s="14" t="s">
        <v>4</v>
      </c>
      <c r="E8" s="20">
        <v>5</v>
      </c>
      <c r="F8"/>
      <c r="G8" s="4" t="s">
        <v>5</v>
      </c>
      <c r="H8" s="20">
        <v>4</v>
      </c>
      <c r="I8" s="41" t="s">
        <v>6</v>
      </c>
      <c r="J8" s="41"/>
      <c r="K8" s="41"/>
      <c r="L8" s="35" t="str">
        <f>'1'!L8</f>
        <v>FEBRERO-JUNIO 2024</v>
      </c>
      <c r="M8" s="35"/>
      <c r="N8" s="35"/>
    </row>
    <row r="10" spans="1:14" x14ac:dyDescent="0.25">
      <c r="A10" s="4" t="s">
        <v>7</v>
      </c>
      <c r="B10" s="35" t="str">
        <f>'1'!B10</f>
        <v>MIA. PEDRO JACOME ONOFRE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42" t="s">
        <v>8</v>
      </c>
      <c r="B12" s="39" t="s">
        <v>9</v>
      </c>
      <c r="C12" s="39" t="s">
        <v>10</v>
      </c>
      <c r="D12" s="30" t="s">
        <v>11</v>
      </c>
      <c r="E12" s="30" t="s">
        <v>12</v>
      </c>
      <c r="F12" s="30" t="s">
        <v>13</v>
      </c>
      <c r="G12" s="30"/>
      <c r="H12" s="30" t="s">
        <v>14</v>
      </c>
      <c r="I12" s="30" t="s">
        <v>15</v>
      </c>
      <c r="J12" s="30" t="s">
        <v>16</v>
      </c>
      <c r="K12" s="30" t="s">
        <v>17</v>
      </c>
      <c r="L12" s="30" t="s">
        <v>18</v>
      </c>
      <c r="M12" s="30" t="s">
        <v>19</v>
      </c>
      <c r="N12" s="36" t="s">
        <v>20</v>
      </c>
    </row>
    <row r="13" spans="1:14" x14ac:dyDescent="0.25">
      <c r="A13" s="43"/>
      <c r="B13" s="40"/>
      <c r="C13" s="40"/>
      <c r="D13" s="31"/>
      <c r="E13" s="31"/>
      <c r="F13" s="7" t="s">
        <v>21</v>
      </c>
      <c r="G13" s="7" t="s">
        <v>22</v>
      </c>
      <c r="H13" s="31"/>
      <c r="I13" s="31"/>
      <c r="J13" s="31"/>
      <c r="K13" s="31"/>
      <c r="L13" s="31"/>
      <c r="M13" s="31"/>
      <c r="N13" s="37"/>
    </row>
    <row r="14" spans="1:14" s="11" customFormat="1" x14ac:dyDescent="0.25">
      <c r="A14" s="21" t="s">
        <v>43</v>
      </c>
      <c r="B14" s="9">
        <v>2</v>
      </c>
      <c r="C14" s="9" t="s">
        <v>44</v>
      </c>
      <c r="D14" s="9" t="s">
        <v>31</v>
      </c>
      <c r="E14" s="9">
        <v>27</v>
      </c>
      <c r="F14" s="9">
        <v>25</v>
      </c>
      <c r="G14" s="9"/>
      <c r="H14" s="10">
        <f t="shared" ref="H14:H18" si="0">F14/E14</f>
        <v>0.92592592592592593</v>
      </c>
      <c r="I14" s="9">
        <f t="shared" ref="I14:I28" si="1">(E14-SUM(F14:G14))-K14</f>
        <v>2</v>
      </c>
      <c r="J14" s="10">
        <f t="shared" ref="J14:J28" si="2">I14/E14</f>
        <v>7.407407407407407E-2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5">
      <c r="A15" s="21" t="s">
        <v>43</v>
      </c>
      <c r="B15" s="9">
        <v>2</v>
      </c>
      <c r="C15" s="9" t="s">
        <v>45</v>
      </c>
      <c r="D15" s="9" t="s">
        <v>31</v>
      </c>
      <c r="E15" s="9">
        <v>23</v>
      </c>
      <c r="F15" s="9">
        <v>16</v>
      </c>
      <c r="G15" s="9"/>
      <c r="H15" s="10">
        <f t="shared" si="0"/>
        <v>0.69565217391304346</v>
      </c>
      <c r="I15" s="9">
        <f t="shared" si="1"/>
        <v>7</v>
      </c>
      <c r="J15" s="10">
        <f t="shared" si="2"/>
        <v>0.30434782608695654</v>
      </c>
      <c r="K15" s="9">
        <v>0</v>
      </c>
      <c r="L15" s="10">
        <f t="shared" si="3"/>
        <v>0</v>
      </c>
      <c r="M15" s="9"/>
      <c r="N15" s="15"/>
    </row>
    <row r="16" spans="1:14" s="11" customFormat="1" x14ac:dyDescent="0.25">
      <c r="A16" s="21" t="s">
        <v>46</v>
      </c>
      <c r="B16" s="9">
        <v>2</v>
      </c>
      <c r="C16" s="9" t="s">
        <v>49</v>
      </c>
      <c r="D16" s="9" t="s">
        <v>31</v>
      </c>
      <c r="E16" s="9">
        <v>20</v>
      </c>
      <c r="F16" s="9">
        <v>19</v>
      </c>
      <c r="G16" s="9"/>
      <c r="H16" s="10">
        <f t="shared" si="0"/>
        <v>0.95</v>
      </c>
      <c r="I16" s="9">
        <f t="shared" si="1"/>
        <v>1</v>
      </c>
      <c r="J16" s="10">
        <f t="shared" si="2"/>
        <v>0.05</v>
      </c>
      <c r="K16" s="9">
        <v>0</v>
      </c>
      <c r="L16" s="10">
        <f t="shared" si="3"/>
        <v>0</v>
      </c>
      <c r="M16" s="9"/>
      <c r="N16" s="15"/>
    </row>
    <row r="17" spans="1:14" s="11" customFormat="1" x14ac:dyDescent="0.25">
      <c r="A17" s="21" t="s">
        <v>47</v>
      </c>
      <c r="B17" s="9">
        <v>2</v>
      </c>
      <c r="C17" s="9" t="s">
        <v>49</v>
      </c>
      <c r="D17" s="9" t="s">
        <v>31</v>
      </c>
      <c r="E17" s="9">
        <v>26</v>
      </c>
      <c r="F17" s="9">
        <v>25</v>
      </c>
      <c r="G17" s="9"/>
      <c r="H17" s="10">
        <f t="shared" si="0"/>
        <v>0.96153846153846156</v>
      </c>
      <c r="I17" s="9">
        <f t="shared" si="1"/>
        <v>1</v>
      </c>
      <c r="J17" s="10">
        <f t="shared" si="2"/>
        <v>3.8461538461538464E-2</v>
      </c>
      <c r="K17" s="9">
        <v>0</v>
      </c>
      <c r="L17" s="10">
        <f t="shared" si="3"/>
        <v>0</v>
      </c>
      <c r="M17" s="9"/>
      <c r="N17" s="15"/>
    </row>
    <row r="18" spans="1:14" s="11" customFormat="1" x14ac:dyDescent="0.25">
      <c r="A18" s="21" t="s">
        <v>48</v>
      </c>
      <c r="B18" s="9">
        <v>2</v>
      </c>
      <c r="C18" s="9" t="s">
        <v>41</v>
      </c>
      <c r="D18" s="9" t="s">
        <v>31</v>
      </c>
      <c r="E18" s="9">
        <v>24</v>
      </c>
      <c r="F18" s="9">
        <v>21</v>
      </c>
      <c r="G18" s="9"/>
      <c r="H18" s="10">
        <f t="shared" si="0"/>
        <v>0.875</v>
      </c>
      <c r="I18" s="9">
        <f t="shared" si="1"/>
        <v>3</v>
      </c>
      <c r="J18" s="10">
        <f t="shared" si="2"/>
        <v>0.125</v>
      </c>
      <c r="K18" s="9">
        <v>0</v>
      </c>
      <c r="L18" s="10">
        <f t="shared" si="3"/>
        <v>0</v>
      </c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120</v>
      </c>
      <c r="F28" s="17">
        <f>SUM(F14:F27)</f>
        <v>106</v>
      </c>
      <c r="G28" s="17">
        <f>SUM(G14:G27)</f>
        <v>0</v>
      </c>
      <c r="H28" s="18">
        <f>SUM(F28:G28)/E28</f>
        <v>0.8833333333333333</v>
      </c>
      <c r="I28" s="17">
        <f t="shared" si="1"/>
        <v>14</v>
      </c>
      <c r="J28" s="18">
        <f t="shared" si="2"/>
        <v>0.11666666666666667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8" t="s">
        <v>25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25">
      <c r="A32" s="12"/>
    </row>
    <row r="33" spans="1:10" x14ac:dyDescent="0.25">
      <c r="B33" s="32" t="s">
        <v>26</v>
      </c>
      <c r="C33" s="32"/>
      <c r="D33" s="32"/>
      <c r="G33" s="33" t="s">
        <v>27</v>
      </c>
      <c r="H33" s="33"/>
      <c r="I33" s="33"/>
      <c r="J33" s="33"/>
    </row>
    <row r="34" spans="1:10" ht="62.25" customHeight="1" x14ac:dyDescent="0.25">
      <c r="B34" s="34"/>
      <c r="C34" s="34"/>
      <c r="D34" s="34"/>
      <c r="G34" s="35"/>
      <c r="H34" s="35"/>
      <c r="I34" s="35"/>
      <c r="J34" s="35"/>
    </row>
    <row r="35" spans="1:10" hidden="1" x14ac:dyDescent="0.25">
      <c r="A35" s="28" t="e">
        <v>#REF!</v>
      </c>
      <c r="B35" s="28"/>
      <c r="C35" s="6"/>
      <c r="E35" s="28"/>
      <c r="F35" s="28"/>
      <c r="G35" s="28"/>
      <c r="H35" s="28"/>
    </row>
    <row r="36" spans="1:10" hidden="1" x14ac:dyDescent="0.25"/>
    <row r="37" spans="1:10" ht="45" customHeight="1" x14ac:dyDescent="0.25">
      <c r="B37" s="29" t="str">
        <f>B10</f>
        <v>MIA. PEDRO JACOME ONOFRE</v>
      </c>
      <c r="C37" s="29"/>
      <c r="D37" s="29"/>
      <c r="E37" s="13"/>
      <c r="F37" s="13"/>
      <c r="G37" s="29" t="s">
        <v>39</v>
      </c>
      <c r="H37" s="29"/>
      <c r="I37" s="29"/>
      <c r="J37" s="29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E23" sqref="E2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7.8867187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5">
      <c r="A6" s="44" t="s">
        <v>2</v>
      </c>
      <c r="B6" s="44"/>
      <c r="C6" s="44"/>
      <c r="D6" s="44"/>
      <c r="E6" s="45" t="s">
        <v>30</v>
      </c>
      <c r="F6" s="45"/>
      <c r="G6" s="45"/>
      <c r="H6" s="4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5">
        <v>3</v>
      </c>
      <c r="C8" s="35"/>
      <c r="D8" s="14" t="s">
        <v>4</v>
      </c>
      <c r="E8" s="20">
        <v>5</v>
      </c>
      <c r="F8"/>
      <c r="G8" s="4" t="s">
        <v>5</v>
      </c>
      <c r="H8" s="20">
        <v>4</v>
      </c>
      <c r="I8" s="41" t="s">
        <v>6</v>
      </c>
      <c r="J8" s="41"/>
      <c r="K8" s="41"/>
      <c r="L8" s="35" t="str">
        <f>'1'!L8</f>
        <v>FEBRERO-JUNIO 2024</v>
      </c>
      <c r="M8" s="35"/>
      <c r="N8" s="35"/>
    </row>
    <row r="10" spans="1:14" x14ac:dyDescent="0.25">
      <c r="A10" s="4" t="s">
        <v>7</v>
      </c>
      <c r="B10" s="35" t="str">
        <f>'1'!B10</f>
        <v>MIA. PEDRO JACOME ONOFRE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42" t="s">
        <v>8</v>
      </c>
      <c r="B12" s="39" t="s">
        <v>9</v>
      </c>
      <c r="C12" s="39" t="s">
        <v>10</v>
      </c>
      <c r="D12" s="30" t="s">
        <v>11</v>
      </c>
      <c r="E12" s="30" t="s">
        <v>12</v>
      </c>
      <c r="F12" s="30" t="s">
        <v>13</v>
      </c>
      <c r="G12" s="30"/>
      <c r="H12" s="30" t="s">
        <v>14</v>
      </c>
      <c r="I12" s="30" t="s">
        <v>15</v>
      </c>
      <c r="J12" s="30" t="s">
        <v>16</v>
      </c>
      <c r="K12" s="30" t="s">
        <v>17</v>
      </c>
      <c r="L12" s="30" t="s">
        <v>18</v>
      </c>
      <c r="M12" s="30" t="s">
        <v>19</v>
      </c>
      <c r="N12" s="36" t="s">
        <v>20</v>
      </c>
    </row>
    <row r="13" spans="1:14" x14ac:dyDescent="0.25">
      <c r="A13" s="43"/>
      <c r="B13" s="40"/>
      <c r="C13" s="40"/>
      <c r="D13" s="31"/>
      <c r="E13" s="31"/>
      <c r="F13" s="7" t="s">
        <v>21</v>
      </c>
      <c r="G13" s="7" t="s">
        <v>22</v>
      </c>
      <c r="H13" s="31"/>
      <c r="I13" s="31"/>
      <c r="J13" s="31"/>
      <c r="K13" s="31"/>
      <c r="L13" s="31"/>
      <c r="M13" s="31"/>
      <c r="N13" s="37"/>
    </row>
    <row r="14" spans="1:14" s="11" customFormat="1" x14ac:dyDescent="0.25">
      <c r="A14" s="21" t="s">
        <v>43</v>
      </c>
      <c r="B14" s="9">
        <v>3</v>
      </c>
      <c r="C14" s="9" t="s">
        <v>44</v>
      </c>
      <c r="D14" s="9" t="s">
        <v>31</v>
      </c>
      <c r="E14" s="9">
        <v>27</v>
      </c>
      <c r="F14" s="9">
        <v>25</v>
      </c>
      <c r="G14" s="9"/>
      <c r="H14" s="10">
        <f t="shared" ref="H14:H18" si="0">F14/E14</f>
        <v>0.92592592592592593</v>
      </c>
      <c r="I14" s="9">
        <f t="shared" ref="I14:I28" si="1">(E14-SUM(F14:G14))-K14</f>
        <v>2</v>
      </c>
      <c r="J14" s="10">
        <f t="shared" ref="J14:J28" si="2">I14/E14</f>
        <v>7.407407407407407E-2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5">
      <c r="A15" s="21" t="s">
        <v>43</v>
      </c>
      <c r="B15" s="9">
        <v>3</v>
      </c>
      <c r="C15" s="9" t="s">
        <v>45</v>
      </c>
      <c r="D15" s="9" t="s">
        <v>31</v>
      </c>
      <c r="E15" s="9">
        <v>23</v>
      </c>
      <c r="F15" s="9">
        <v>20</v>
      </c>
      <c r="G15" s="9"/>
      <c r="H15" s="10">
        <f t="shared" si="0"/>
        <v>0.86956521739130432</v>
      </c>
      <c r="I15" s="9">
        <f t="shared" si="1"/>
        <v>3</v>
      </c>
      <c r="J15" s="10">
        <f t="shared" si="2"/>
        <v>0.13043478260869565</v>
      </c>
      <c r="K15" s="9">
        <v>0</v>
      </c>
      <c r="L15" s="10">
        <f t="shared" si="3"/>
        <v>0</v>
      </c>
      <c r="M15" s="9"/>
      <c r="N15" s="15"/>
    </row>
    <row r="16" spans="1:14" s="11" customFormat="1" x14ac:dyDescent="0.25">
      <c r="A16" s="21" t="s">
        <v>46</v>
      </c>
      <c r="B16" s="9">
        <v>3</v>
      </c>
      <c r="C16" s="9" t="s">
        <v>49</v>
      </c>
      <c r="D16" s="9" t="s">
        <v>31</v>
      </c>
      <c r="E16" s="9">
        <v>20</v>
      </c>
      <c r="F16" s="9">
        <v>20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>
        <v>0</v>
      </c>
      <c r="L16" s="10">
        <f t="shared" si="3"/>
        <v>0</v>
      </c>
      <c r="M16" s="9"/>
      <c r="N16" s="15"/>
    </row>
    <row r="17" spans="1:14" s="11" customFormat="1" x14ac:dyDescent="0.25">
      <c r="A17" s="21" t="s">
        <v>47</v>
      </c>
      <c r="B17" s="9">
        <v>3</v>
      </c>
      <c r="C17" s="9" t="s">
        <v>49</v>
      </c>
      <c r="D17" s="9" t="s">
        <v>31</v>
      </c>
      <c r="E17" s="9">
        <v>26</v>
      </c>
      <c r="F17" s="9">
        <v>26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>
        <v>0</v>
      </c>
      <c r="L17" s="10">
        <f t="shared" si="3"/>
        <v>0</v>
      </c>
      <c r="M17" s="9"/>
      <c r="N17" s="15"/>
    </row>
    <row r="18" spans="1:14" s="11" customFormat="1" x14ac:dyDescent="0.25">
      <c r="A18" s="21" t="s">
        <v>48</v>
      </c>
      <c r="B18" s="9">
        <v>3</v>
      </c>
      <c r="C18" s="9" t="s">
        <v>41</v>
      </c>
      <c r="D18" s="9" t="s">
        <v>31</v>
      </c>
      <c r="E18" s="9">
        <v>24</v>
      </c>
      <c r="F18" s="9">
        <v>23</v>
      </c>
      <c r="G18" s="9"/>
      <c r="H18" s="10">
        <f t="shared" si="0"/>
        <v>0.95833333333333337</v>
      </c>
      <c r="I18" s="9">
        <f t="shared" si="1"/>
        <v>1</v>
      </c>
      <c r="J18" s="10">
        <f t="shared" si="2"/>
        <v>4.1666666666666664E-2</v>
      </c>
      <c r="K18" s="9">
        <v>0</v>
      </c>
      <c r="L18" s="10">
        <f t="shared" si="3"/>
        <v>0</v>
      </c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120</v>
      </c>
      <c r="F28" s="17">
        <f>SUM(F14:F27)</f>
        <v>114</v>
      </c>
      <c r="G28" s="17">
        <f>SUM(G14:G27)</f>
        <v>0</v>
      </c>
      <c r="H28" s="18">
        <f>SUM(F28:G28)/E28</f>
        <v>0.95</v>
      </c>
      <c r="I28" s="17">
        <f t="shared" si="1"/>
        <v>6</v>
      </c>
      <c r="J28" s="18">
        <f t="shared" si="2"/>
        <v>0.05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8" t="s">
        <v>25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25">
      <c r="A32" s="12"/>
    </row>
    <row r="33" spans="1:10" x14ac:dyDescent="0.25">
      <c r="B33" s="32" t="s">
        <v>34</v>
      </c>
      <c r="C33" s="32"/>
      <c r="D33" s="32"/>
      <c r="G33" s="33" t="s">
        <v>33</v>
      </c>
      <c r="H33" s="33"/>
      <c r="I33" s="33"/>
      <c r="J33" s="33"/>
    </row>
    <row r="34" spans="1:10" ht="62.25" customHeight="1" x14ac:dyDescent="0.25">
      <c r="B34" s="34"/>
      <c r="C34" s="34"/>
      <c r="D34" s="34"/>
      <c r="G34" s="35"/>
      <c r="H34" s="35"/>
      <c r="I34" s="35"/>
      <c r="J34" s="35"/>
    </row>
    <row r="35" spans="1:10" hidden="1" x14ac:dyDescent="0.25">
      <c r="A35" s="28" t="e">
        <v>#REF!</v>
      </c>
      <c r="B35" s="28"/>
      <c r="C35" s="6"/>
      <c r="E35" s="28"/>
      <c r="F35" s="28"/>
      <c r="G35" s="28"/>
      <c r="H35" s="28"/>
    </row>
    <row r="36" spans="1:10" hidden="1" x14ac:dyDescent="0.25"/>
    <row r="37" spans="1:10" ht="45" customHeight="1" x14ac:dyDescent="0.25">
      <c r="B37" s="29" t="str">
        <f>B10</f>
        <v>MIA. PEDRO JACOME ONOFRE</v>
      </c>
      <c r="C37" s="29"/>
      <c r="D37" s="29"/>
      <c r="E37" s="13"/>
      <c r="F37" s="13"/>
      <c r="G37" s="26" t="s">
        <v>39</v>
      </c>
      <c r="H37" s="26"/>
      <c r="I37" s="26"/>
      <c r="J37" s="26"/>
    </row>
  </sheetData>
  <mergeCells count="30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A35:B35"/>
    <mergeCell ref="E35:H35"/>
    <mergeCell ref="B37:D37"/>
    <mergeCell ref="M12:M13"/>
    <mergeCell ref="N12:N13"/>
    <mergeCell ref="A30:N30"/>
    <mergeCell ref="B34:D34"/>
    <mergeCell ref="G34:J34"/>
    <mergeCell ref="B33:D33"/>
    <mergeCell ref="G33:J3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zoomScale="85" zoomScaleNormal="85" zoomScaleSheetLayoutView="100" workbookViewId="0">
      <selection activeCell="M20" sqref="M2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7.3320312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5">
      <c r="A6" s="44" t="s">
        <v>2</v>
      </c>
      <c r="B6" s="44"/>
      <c r="C6" s="44"/>
      <c r="D6" s="44"/>
      <c r="E6" s="45" t="s">
        <v>30</v>
      </c>
      <c r="F6" s="45"/>
      <c r="G6" s="45"/>
      <c r="H6" s="4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5">
        <v>4</v>
      </c>
      <c r="C8" s="35"/>
      <c r="D8" s="14" t="s">
        <v>4</v>
      </c>
      <c r="E8" s="20">
        <v>5</v>
      </c>
      <c r="F8"/>
      <c r="G8" s="4" t="s">
        <v>5</v>
      </c>
      <c r="H8" s="20">
        <v>4</v>
      </c>
      <c r="I8" s="41" t="s">
        <v>6</v>
      </c>
      <c r="J8" s="41"/>
      <c r="K8" s="41"/>
      <c r="L8" s="35" t="str">
        <f>'1'!L8</f>
        <v>FEBRERO-JUNIO 2024</v>
      </c>
      <c r="M8" s="35"/>
      <c r="N8" s="35"/>
    </row>
    <row r="10" spans="1:14" x14ac:dyDescent="0.25">
      <c r="A10" s="4" t="s">
        <v>7</v>
      </c>
      <c r="B10" s="35" t="str">
        <f>'1'!B10</f>
        <v>MIA. PEDRO JACOME ONOFRE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42" t="s">
        <v>8</v>
      </c>
      <c r="B12" s="39" t="s">
        <v>9</v>
      </c>
      <c r="C12" s="39" t="s">
        <v>10</v>
      </c>
      <c r="D12" s="30" t="s">
        <v>11</v>
      </c>
      <c r="E12" s="30" t="s">
        <v>12</v>
      </c>
      <c r="F12" s="30" t="s">
        <v>13</v>
      </c>
      <c r="G12" s="30"/>
      <c r="H12" s="30" t="s">
        <v>14</v>
      </c>
      <c r="I12" s="30" t="s">
        <v>15</v>
      </c>
      <c r="J12" s="30" t="s">
        <v>16</v>
      </c>
      <c r="K12" s="30" t="s">
        <v>17</v>
      </c>
      <c r="L12" s="30" t="s">
        <v>18</v>
      </c>
      <c r="M12" s="30" t="s">
        <v>19</v>
      </c>
      <c r="N12" s="36" t="s">
        <v>20</v>
      </c>
    </row>
    <row r="13" spans="1:14" x14ac:dyDescent="0.25">
      <c r="A13" s="43"/>
      <c r="B13" s="40"/>
      <c r="C13" s="40"/>
      <c r="D13" s="31"/>
      <c r="E13" s="31"/>
      <c r="F13" s="7" t="s">
        <v>21</v>
      </c>
      <c r="G13" s="7" t="s">
        <v>22</v>
      </c>
      <c r="H13" s="31"/>
      <c r="I13" s="31"/>
      <c r="J13" s="31"/>
      <c r="K13" s="31"/>
      <c r="L13" s="31"/>
      <c r="M13" s="31"/>
      <c r="N13" s="37"/>
    </row>
    <row r="14" spans="1:14" s="11" customFormat="1" x14ac:dyDescent="0.25">
      <c r="A14" s="21" t="s">
        <v>43</v>
      </c>
      <c r="B14" s="9">
        <v>4</v>
      </c>
      <c r="C14" s="9" t="s">
        <v>44</v>
      </c>
      <c r="D14" s="9" t="s">
        <v>31</v>
      </c>
      <c r="E14" s="9">
        <v>27</v>
      </c>
      <c r="F14" s="9">
        <v>25</v>
      </c>
      <c r="G14" s="9"/>
      <c r="H14" s="10">
        <f t="shared" ref="H14:H18" si="0">F14/E14</f>
        <v>0.92592592592592593</v>
      </c>
      <c r="I14" s="9">
        <f t="shared" ref="I14:I28" si="1">(E14-SUM(F14:G14))-K14</f>
        <v>2</v>
      </c>
      <c r="J14" s="10">
        <f t="shared" ref="J14:J28" si="2">I14/E14</f>
        <v>7.407407407407407E-2</v>
      </c>
      <c r="K14" s="9">
        <v>0</v>
      </c>
      <c r="L14" s="10">
        <f t="shared" ref="L14:L28" si="3">K14/E14</f>
        <v>0</v>
      </c>
      <c r="M14" s="9">
        <v>78</v>
      </c>
      <c r="N14" s="15">
        <v>0.85</v>
      </c>
    </row>
    <row r="15" spans="1:14" s="11" customFormat="1" x14ac:dyDescent="0.25">
      <c r="A15" s="21" t="s">
        <v>43</v>
      </c>
      <c r="B15" s="9">
        <v>4</v>
      </c>
      <c r="C15" s="9" t="s">
        <v>45</v>
      </c>
      <c r="D15" s="9" t="s">
        <v>31</v>
      </c>
      <c r="E15" s="9">
        <v>23</v>
      </c>
      <c r="F15" s="9">
        <v>17</v>
      </c>
      <c r="G15" s="9"/>
      <c r="H15" s="10">
        <f t="shared" si="0"/>
        <v>0.73913043478260865</v>
      </c>
      <c r="I15" s="9">
        <f t="shared" si="1"/>
        <v>6</v>
      </c>
      <c r="J15" s="10">
        <f t="shared" si="2"/>
        <v>0.2608695652173913</v>
      </c>
      <c r="K15" s="9">
        <v>0</v>
      </c>
      <c r="L15" s="10">
        <f t="shared" si="3"/>
        <v>0</v>
      </c>
      <c r="M15" s="9">
        <v>80</v>
      </c>
      <c r="N15" s="15">
        <v>0.75</v>
      </c>
    </row>
    <row r="16" spans="1:14" s="11" customFormat="1" x14ac:dyDescent="0.25">
      <c r="A16" s="21" t="s">
        <v>46</v>
      </c>
      <c r="B16" s="9">
        <v>4</v>
      </c>
      <c r="C16" s="9" t="s">
        <v>49</v>
      </c>
      <c r="D16" s="9" t="s">
        <v>31</v>
      </c>
      <c r="E16" s="9">
        <v>20</v>
      </c>
      <c r="F16" s="9">
        <v>20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>
        <v>0</v>
      </c>
      <c r="L16" s="10">
        <f t="shared" si="3"/>
        <v>0</v>
      </c>
      <c r="M16" s="9">
        <v>95</v>
      </c>
      <c r="N16" s="15">
        <v>1</v>
      </c>
    </row>
    <row r="17" spans="1:14" s="11" customFormat="1" x14ac:dyDescent="0.25">
      <c r="A17" s="21" t="s">
        <v>47</v>
      </c>
      <c r="B17" s="9">
        <v>4</v>
      </c>
      <c r="C17" s="9" t="s">
        <v>49</v>
      </c>
      <c r="D17" s="9" t="s">
        <v>31</v>
      </c>
      <c r="E17" s="9">
        <v>26</v>
      </c>
      <c r="F17" s="9">
        <v>26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>
        <v>0</v>
      </c>
      <c r="L17" s="10">
        <f t="shared" si="3"/>
        <v>0</v>
      </c>
      <c r="M17" s="9">
        <v>92</v>
      </c>
      <c r="N17" s="15">
        <v>0.89</v>
      </c>
    </row>
    <row r="18" spans="1:14" s="11" customFormat="1" x14ac:dyDescent="0.25">
      <c r="A18" s="21" t="s">
        <v>48</v>
      </c>
      <c r="B18" s="9">
        <v>4</v>
      </c>
      <c r="C18" s="9" t="s">
        <v>41</v>
      </c>
      <c r="D18" s="9" t="s">
        <v>31</v>
      </c>
      <c r="E18" s="9">
        <v>24</v>
      </c>
      <c r="F18" s="9">
        <v>23</v>
      </c>
      <c r="G18" s="9"/>
      <c r="H18" s="10">
        <f t="shared" si="0"/>
        <v>0.95833333333333337</v>
      </c>
      <c r="I18" s="9">
        <f t="shared" si="1"/>
        <v>1</v>
      </c>
      <c r="J18" s="10">
        <f t="shared" si="2"/>
        <v>4.1666666666666664E-2</v>
      </c>
      <c r="K18" s="9">
        <v>0</v>
      </c>
      <c r="L18" s="10">
        <f t="shared" si="3"/>
        <v>0</v>
      </c>
      <c r="M18" s="9">
        <v>75</v>
      </c>
      <c r="N18" s="15">
        <v>0.86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120</v>
      </c>
      <c r="F28" s="17">
        <f>SUM(F14:F27)</f>
        <v>111</v>
      </c>
      <c r="G28" s="17">
        <f>SUM(G14:G27)</f>
        <v>0</v>
      </c>
      <c r="H28" s="18">
        <f>SUM(F28:G28)/E28</f>
        <v>0.92500000000000004</v>
      </c>
      <c r="I28" s="17">
        <f t="shared" si="1"/>
        <v>9</v>
      </c>
      <c r="J28" s="18">
        <f t="shared" si="2"/>
        <v>7.4999999999999997E-2</v>
      </c>
      <c r="K28" s="17">
        <f>SUM(K14:K27)</f>
        <v>0</v>
      </c>
      <c r="L28" s="18">
        <f t="shared" si="3"/>
        <v>0</v>
      </c>
      <c r="M28" s="17">
        <f>AVERAGE(M14:M27)</f>
        <v>84</v>
      </c>
      <c r="N28" s="19">
        <f>AVERAGE(N14:N27)</f>
        <v>0.87000000000000011</v>
      </c>
    </row>
    <row r="30" spans="1:14" ht="120" customHeight="1" x14ac:dyDescent="0.25">
      <c r="A30" s="38" t="s">
        <v>25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25">
      <c r="A32" s="12"/>
    </row>
    <row r="33" spans="1:10" x14ac:dyDescent="0.25">
      <c r="B33" s="32" t="s">
        <v>34</v>
      </c>
      <c r="C33" s="32"/>
      <c r="D33" s="32"/>
      <c r="G33" s="33" t="s">
        <v>33</v>
      </c>
      <c r="H33" s="33"/>
      <c r="I33" s="33"/>
      <c r="J33" s="33"/>
    </row>
    <row r="34" spans="1:10" ht="62.25" customHeight="1" x14ac:dyDescent="0.25">
      <c r="B34" s="34"/>
      <c r="C34" s="34"/>
      <c r="D34" s="34"/>
      <c r="G34" s="35"/>
      <c r="H34" s="35"/>
      <c r="I34" s="35"/>
      <c r="J34" s="35"/>
    </row>
    <row r="35" spans="1:10" hidden="1" x14ac:dyDescent="0.25">
      <c r="A35" s="28" t="e">
        <v>#REF!</v>
      </c>
      <c r="B35" s="28"/>
      <c r="C35" s="6"/>
      <c r="E35" s="28"/>
      <c r="F35" s="28"/>
      <c r="G35" s="28"/>
      <c r="H35" s="28"/>
    </row>
    <row r="36" spans="1:10" hidden="1" x14ac:dyDescent="0.25"/>
    <row r="37" spans="1:10" ht="45" customHeight="1" x14ac:dyDescent="0.25">
      <c r="B37" s="29" t="str">
        <f>B10</f>
        <v>MIA. PEDRO JACOME ONOFRE</v>
      </c>
      <c r="C37" s="29"/>
      <c r="D37" s="29"/>
      <c r="E37" s="13"/>
      <c r="F37" s="13"/>
      <c r="G37" s="26" t="s">
        <v>39</v>
      </c>
      <c r="H37" s="26"/>
      <c r="I37" s="26"/>
      <c r="J37" s="26"/>
    </row>
  </sheetData>
  <mergeCells count="30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A35:B35"/>
    <mergeCell ref="E35:H35"/>
    <mergeCell ref="B37:D37"/>
    <mergeCell ref="M12:M13"/>
    <mergeCell ref="N12:N13"/>
    <mergeCell ref="A30:N30"/>
    <mergeCell ref="B34:D34"/>
    <mergeCell ref="G34:J34"/>
    <mergeCell ref="B33:D33"/>
    <mergeCell ref="G33:J33"/>
  </mergeCells>
  <pageMargins left="0.70866141732283472" right="0.70866141732283472" top="0.74803149606299213" bottom="1.05125" header="0.31496062992125984" footer="0.31496062992125984"/>
  <pageSetup scale="70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G17" sqref="G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8.664062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5">
      <c r="A6" s="44" t="s">
        <v>2</v>
      </c>
      <c r="B6" s="44"/>
      <c r="C6" s="44"/>
      <c r="D6" s="44"/>
      <c r="E6" s="45" t="s">
        <v>30</v>
      </c>
      <c r="F6" s="45"/>
      <c r="G6" s="45"/>
      <c r="H6" s="4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5" t="s">
        <v>28</v>
      </c>
      <c r="C8" s="35"/>
      <c r="D8" s="14" t="s">
        <v>4</v>
      </c>
      <c r="E8" s="20">
        <v>5</v>
      </c>
      <c r="F8"/>
      <c r="G8" s="4" t="s">
        <v>5</v>
      </c>
      <c r="H8" s="20">
        <v>4</v>
      </c>
      <c r="I8" s="41" t="s">
        <v>6</v>
      </c>
      <c r="J8" s="41"/>
      <c r="K8" s="41"/>
      <c r="L8" s="35" t="s">
        <v>40</v>
      </c>
      <c r="M8" s="35"/>
      <c r="N8" s="35"/>
    </row>
    <row r="10" spans="1:14" x14ac:dyDescent="0.25">
      <c r="A10" s="4" t="s">
        <v>7</v>
      </c>
      <c r="B10" s="35" t="str">
        <f>'1'!B10</f>
        <v>MIA. PEDRO JACOME ONOFRE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42" t="s">
        <v>8</v>
      </c>
      <c r="B12" s="39" t="s">
        <v>9</v>
      </c>
      <c r="C12" s="39" t="s">
        <v>10</v>
      </c>
      <c r="D12" s="30" t="s">
        <v>11</v>
      </c>
      <c r="E12" s="30" t="s">
        <v>12</v>
      </c>
      <c r="F12" s="30" t="s">
        <v>13</v>
      </c>
      <c r="G12" s="30"/>
      <c r="H12" s="30" t="s">
        <v>14</v>
      </c>
      <c r="I12" s="30" t="s">
        <v>15</v>
      </c>
      <c r="J12" s="30" t="s">
        <v>16</v>
      </c>
      <c r="K12" s="30" t="s">
        <v>17</v>
      </c>
      <c r="L12" s="30" t="s">
        <v>18</v>
      </c>
      <c r="M12" s="30" t="s">
        <v>19</v>
      </c>
      <c r="N12" s="36" t="s">
        <v>20</v>
      </c>
    </row>
    <row r="13" spans="1:14" x14ac:dyDescent="0.25">
      <c r="A13" s="43"/>
      <c r="B13" s="40"/>
      <c r="C13" s="40"/>
      <c r="D13" s="31"/>
      <c r="E13" s="31"/>
      <c r="F13" s="7" t="s">
        <v>21</v>
      </c>
      <c r="G13" s="7" t="s">
        <v>22</v>
      </c>
      <c r="H13" s="31"/>
      <c r="I13" s="31"/>
      <c r="J13" s="31"/>
      <c r="K13" s="31"/>
      <c r="L13" s="31"/>
      <c r="M13" s="31"/>
      <c r="N13" s="37"/>
    </row>
    <row r="14" spans="1:14" s="11" customFormat="1" x14ac:dyDescent="0.25">
      <c r="A14" s="9" t="s">
        <v>35</v>
      </c>
      <c r="B14" s="9">
        <v>1</v>
      </c>
      <c r="C14" s="9" t="s">
        <v>36</v>
      </c>
      <c r="D14" s="9" t="str">
        <f>'1'!D14</f>
        <v>IIND</v>
      </c>
      <c r="E14" s="9">
        <v>28</v>
      </c>
      <c r="F14" s="9">
        <v>28</v>
      </c>
      <c r="G14" s="9"/>
      <c r="H14" s="10">
        <v>1</v>
      </c>
      <c r="I14" s="9">
        <v>0</v>
      </c>
      <c r="J14" s="10">
        <v>0</v>
      </c>
      <c r="K14" s="9">
        <v>0</v>
      </c>
      <c r="L14" s="10">
        <v>0</v>
      </c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28</v>
      </c>
      <c r="F28" s="17">
        <f>SUM(F14:F27)</f>
        <v>28</v>
      </c>
      <c r="G28" s="17">
        <f>SUM(G14:G27)</f>
        <v>0</v>
      </c>
      <c r="H28" s="18">
        <f>SUM(F28:G28)/E28</f>
        <v>1</v>
      </c>
      <c r="I28" s="17">
        <f t="shared" ref="I28" si="0">(E28-SUM(F28:G28))-K28</f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8" t="s">
        <v>25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25">
      <c r="A32" s="12"/>
    </row>
    <row r="33" spans="1:10" x14ac:dyDescent="0.25">
      <c r="B33" s="32" t="s">
        <v>34</v>
      </c>
      <c r="C33" s="32"/>
      <c r="D33" s="32"/>
      <c r="G33" s="33" t="s">
        <v>33</v>
      </c>
      <c r="H33" s="33"/>
      <c r="I33" s="33"/>
      <c r="J33" s="33"/>
    </row>
    <row r="34" spans="1:10" ht="62.25" customHeight="1" x14ac:dyDescent="0.25">
      <c r="B34" s="34"/>
      <c r="C34" s="34"/>
      <c r="D34" s="34"/>
      <c r="G34" s="35"/>
      <c r="H34" s="35"/>
      <c r="I34" s="35"/>
      <c r="J34" s="35"/>
    </row>
    <row r="35" spans="1:10" hidden="1" x14ac:dyDescent="0.25">
      <c r="A35" s="28" t="e">
        <v>#REF!</v>
      </c>
      <c r="B35" s="28"/>
      <c r="C35" s="6"/>
      <c r="E35" s="28"/>
      <c r="F35" s="28"/>
      <c r="G35" s="28"/>
      <c r="H35" s="28"/>
    </row>
    <row r="36" spans="1:10" hidden="1" x14ac:dyDescent="0.25"/>
    <row r="37" spans="1:10" ht="45" customHeight="1" x14ac:dyDescent="0.25">
      <c r="B37" s="29" t="str">
        <f>B10</f>
        <v>MIA. PEDRO JACOME ONOFRE</v>
      </c>
      <c r="C37" s="29"/>
      <c r="D37" s="29"/>
      <c r="E37" s="13"/>
      <c r="F37" s="13"/>
      <c r="G37" s="26" t="s">
        <v>39</v>
      </c>
      <c r="H37" s="26"/>
      <c r="I37" s="26"/>
      <c r="J37" s="26"/>
    </row>
  </sheetData>
  <mergeCells count="30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A35:B35"/>
    <mergeCell ref="E35:H35"/>
    <mergeCell ref="B37:D37"/>
    <mergeCell ref="M12:M13"/>
    <mergeCell ref="N12:N13"/>
    <mergeCell ref="A30:N30"/>
    <mergeCell ref="B34:D34"/>
    <mergeCell ref="G34:J34"/>
    <mergeCell ref="B33:D33"/>
    <mergeCell ref="G33:J3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PEDRO JACOME ONOFRE</cp:lastModifiedBy>
  <cp:revision/>
  <cp:lastPrinted>2024-03-03T23:33:39Z</cp:lastPrinted>
  <dcterms:created xsi:type="dcterms:W3CDTF">2021-11-22T14:45:25Z</dcterms:created>
  <dcterms:modified xsi:type="dcterms:W3CDTF">2024-06-14T00:30:08Z</dcterms:modified>
  <cp:category/>
  <cp:contentStatus/>
</cp:coreProperties>
</file>