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ENE-UN2024/REP 3  FEB JUN 2024/"/>
    </mc:Choice>
  </mc:AlternateContent>
  <xr:revisionPtr revIDLastSave="0" documentId="8_{D1A0503E-70A8-9745-9710-36FBA8EB2482}" xr6:coauthVersionLast="47" xr6:coauthVersionMax="47" xr10:uidLastSave="{00000000-0000-0000-0000-000000000000}"/>
  <bookViews>
    <workbookView xWindow="0" yWindow="0" windowWidth="33600" windowHeight="21000" activeTab="2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25" l="1"/>
  <c r="F28" i="25"/>
  <c r="H27" i="23"/>
  <c r="E27" i="23"/>
  <c r="L27" i="23" s="1"/>
  <c r="D27" i="23"/>
  <c r="C27" i="23"/>
  <c r="A27" i="23"/>
  <c r="H26" i="23"/>
  <c r="E26" i="23"/>
  <c r="L26" i="23" s="1"/>
  <c r="D26" i="23"/>
  <c r="C26" i="23"/>
  <c r="A26" i="23"/>
  <c r="H25" i="23"/>
  <c r="E25" i="23"/>
  <c r="L25" i="23" s="1"/>
  <c r="D25" i="23"/>
  <c r="C25" i="23"/>
  <c r="A25" i="23"/>
  <c r="H24" i="23"/>
  <c r="E24" i="23"/>
  <c r="L24" i="23" s="1"/>
  <c r="D24" i="23"/>
  <c r="C24" i="23"/>
  <c r="A24" i="23"/>
  <c r="H23" i="23"/>
  <c r="E23" i="23"/>
  <c r="L23" i="23" s="1"/>
  <c r="D23" i="23"/>
  <c r="C23" i="23"/>
  <c r="A23" i="23"/>
  <c r="H22" i="23"/>
  <c r="E22" i="23"/>
  <c r="L22" i="23" s="1"/>
  <c r="D22" i="23"/>
  <c r="C22" i="23"/>
  <c r="A22" i="23"/>
  <c r="H21" i="23"/>
  <c r="E21" i="23"/>
  <c r="L21" i="23" s="1"/>
  <c r="D21" i="23"/>
  <c r="C21" i="23"/>
  <c r="A21" i="23"/>
  <c r="H20" i="23"/>
  <c r="E20" i="23"/>
  <c r="L20" i="23" s="1"/>
  <c r="D20" i="23"/>
  <c r="C20" i="23"/>
  <c r="A20" i="23"/>
  <c r="H19" i="23"/>
  <c r="E19" i="23"/>
  <c r="L19" i="23" s="1"/>
  <c r="D19" i="23"/>
  <c r="C19" i="23"/>
  <c r="A19" i="23"/>
  <c r="H18" i="23"/>
  <c r="L18" i="23"/>
  <c r="H17" i="23"/>
  <c r="L17" i="23"/>
  <c r="H16" i="23"/>
  <c r="L16" i="23"/>
  <c r="H15" i="23"/>
  <c r="L15" i="23"/>
  <c r="H14" i="23"/>
  <c r="L14" i="23"/>
  <c r="E27" i="22"/>
  <c r="L27" i="22" s="1"/>
  <c r="D27" i="22"/>
  <c r="C27" i="22"/>
  <c r="A27" i="22"/>
  <c r="E26" i="22"/>
  <c r="L26" i="22" s="1"/>
  <c r="D26" i="22"/>
  <c r="C26" i="22"/>
  <c r="A26" i="22"/>
  <c r="E25" i="22"/>
  <c r="L25" i="22" s="1"/>
  <c r="D25" i="22"/>
  <c r="C25" i="22"/>
  <c r="A25" i="22"/>
  <c r="E24" i="22"/>
  <c r="L24" i="22" s="1"/>
  <c r="D24" i="22"/>
  <c r="C24" i="22"/>
  <c r="A24" i="22"/>
  <c r="E23" i="22"/>
  <c r="L23" i="22" s="1"/>
  <c r="D23" i="22"/>
  <c r="C23" i="22"/>
  <c r="A23" i="22"/>
  <c r="E22" i="22"/>
  <c r="L22" i="22" s="1"/>
  <c r="D22" i="22"/>
  <c r="C22" i="22"/>
  <c r="A22" i="22"/>
  <c r="E21" i="22"/>
  <c r="L21" i="22" s="1"/>
  <c r="D21" i="22"/>
  <c r="C21" i="22"/>
  <c r="A21" i="22"/>
  <c r="E20" i="22"/>
  <c r="L20" i="22" s="1"/>
  <c r="D20" i="22"/>
  <c r="C20" i="22"/>
  <c r="A20" i="22"/>
  <c r="E19" i="22"/>
  <c r="L19" i="22" s="1"/>
  <c r="D19" i="22"/>
  <c r="C19" i="22"/>
  <c r="A19" i="22"/>
  <c r="E18" i="22"/>
  <c r="L18" i="22" s="1"/>
  <c r="D18" i="22"/>
  <c r="C18" i="22"/>
  <c r="A18" i="22"/>
  <c r="L17" i="22"/>
  <c r="L16" i="22"/>
  <c r="L15" i="22"/>
  <c r="L14" i="22"/>
  <c r="H14" i="25"/>
  <c r="H15" i="25"/>
  <c r="H16" i="25"/>
  <c r="I14" i="23" l="1"/>
  <c r="J14" i="23" s="1"/>
  <c r="I15" i="23"/>
  <c r="J15" i="23" s="1"/>
  <c r="I16" i="23"/>
  <c r="J16" i="23" s="1"/>
  <c r="I17" i="23"/>
  <c r="J17" i="23" s="1"/>
  <c r="I18" i="23"/>
  <c r="J18" i="23" s="1"/>
  <c r="I19" i="23"/>
  <c r="J19" i="23" s="1"/>
  <c r="I20" i="23"/>
  <c r="J20" i="23" s="1"/>
  <c r="I21" i="23"/>
  <c r="J21" i="23" s="1"/>
  <c r="I22" i="23"/>
  <c r="J22" i="23" s="1"/>
  <c r="I23" i="23"/>
  <c r="J23" i="23" s="1"/>
  <c r="I24" i="23"/>
  <c r="J24" i="23" s="1"/>
  <c r="I25" i="23"/>
  <c r="J25" i="23" s="1"/>
  <c r="I26" i="23"/>
  <c r="J26" i="23" s="1"/>
  <c r="I27" i="23"/>
  <c r="J27" i="23" s="1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I14" i="22"/>
  <c r="J14" i="22" s="1"/>
  <c r="I15" i="22"/>
  <c r="J15" i="22" s="1"/>
  <c r="I16" i="22"/>
  <c r="J16" i="22" s="1"/>
  <c r="J17" i="22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M28" i="25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B10" i="23"/>
  <c r="B37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B7080A6A-7298-9640-AAC1-38F45C54E861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949954C8-C1C1-C849-8250-8B579F146964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<sst xmlns="http://schemas.openxmlformats.org/spreadsheetml/2006/main" count="211" uniqueCount="45">
  <si>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</si>
  <si>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</si>
  <si>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</si>
  <si>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</si>
  <si>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</si>
  <si>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</si>
  <si>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</si>
  <si>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</si>
  <si>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</si>
  <si>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</si>
  <si>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</si>
  <si>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</si>
  <si>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</si>
  <si>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</si>
  <si>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</si>
  <si>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</si>
  <si>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</si>
  <si>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</si>
  <si>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</si>
  <si>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</si>
  <si>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</si>
  <si>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</si>
  <si>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</si>
  <si>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</si>
  <si>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</si>
  <si>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</si>
  <si>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</si>
  <si>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</si>
  <si>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</si>
  <si>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</si>
  <si>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</si>
  <si>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</si>
  <si>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</si>
  <si>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INGENIERIA AMBIENTAL </t>
  </si>
  <si>
    <t>M.C. SOLEDAD ESTHER MALDONADO BRAVO</t>
  </si>
  <si>
    <t>S/E</t>
  </si>
  <si>
    <t>SEP2023-ENE2024</t>
  </si>
  <si>
    <t>AMBIENTAL</t>
  </si>
  <si>
    <t>FEB-JUN-2024</t>
  </si>
  <si>
    <t xml:space="preserve">MICROBIOLOGIA </t>
  </si>
  <si>
    <t>406-A</t>
  </si>
  <si>
    <t>406-B</t>
  </si>
  <si>
    <t>ANALISIS INSTRUMENTAL</t>
  </si>
  <si>
    <t>CONSERVACIÓN DE SUELOS</t>
  </si>
  <si>
    <t>806-A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</si>
</sst>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50" zoomScaleNormal="150" zoomScaleSheetLayoutView="100" workbookViewId="0">
      <selection activeCell="A14" sqref="A14:E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 t="s">
        <v>29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1</v>
      </c>
      <c r="C8" s="30"/>
      <c r="D8" s="14" t="s">
        <v>4</v>
      </c>
      <c r="E8" s="20">
        <v>3</v>
      </c>
      <c r="F8"/>
      <c r="G8" s="4" t="s">
        <v>5</v>
      </c>
      <c r="H8" s="20">
        <v>3</v>
      </c>
      <c r="I8" s="37" t="s">
        <v>6</v>
      </c>
      <c r="J8" s="37"/>
      <c r="K8" s="37"/>
      <c r="L8" s="30" t="s">
        <v>38</v>
      </c>
      <c r="M8" s="30"/>
      <c r="N8" s="30"/>
    </row>
    <row r="10" spans="1:14" x14ac:dyDescent="0.15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14" x14ac:dyDescent="0.15">
      <c r="A14" s="9" t="s">
        <v>39</v>
      </c>
      <c r="B14" s="9">
        <v>1</v>
      </c>
      <c r="C14" s="9" t="s">
        <v>40</v>
      </c>
      <c r="D14" s="9" t="s">
        <v>31</v>
      </c>
      <c r="E14" s="9">
        <v>26</v>
      </c>
      <c r="F14" s="9">
        <v>24</v>
      </c>
      <c r="G14" s="9"/>
      <c r="H14" s="10">
        <f t="shared" ref="H14:H27" si="0">F14/E14</f>
        <v>0.92307692307692313</v>
      </c>
      <c r="I14" s="9">
        <v>2</v>
      </c>
      <c r="J14" s="10">
        <f t="shared" ref="J14:J27" si="1">I14/E14</f>
        <v>7.6923076923076927E-2</v>
      </c>
      <c r="K14" s="9"/>
      <c r="L14" s="10">
        <f t="shared" ref="L14:L28" si="2">K14/E14</f>
        <v>0</v>
      </c>
      <c r="M14" s="21">
        <v>76.92</v>
      </c>
      <c r="N14" s="15">
        <v>0.69930000000000003</v>
      </c>
    </row>
    <row r="15" spans="1:14" s="11" customFormat="1" ht="14" x14ac:dyDescent="0.15">
      <c r="A15" s="9" t="s">
        <v>39</v>
      </c>
      <c r="B15" s="9">
        <v>1</v>
      </c>
      <c r="C15" s="9" t="s">
        <v>41</v>
      </c>
      <c r="D15" s="9" t="s">
        <v>31</v>
      </c>
      <c r="E15" s="9">
        <v>25</v>
      </c>
      <c r="F15" s="9">
        <v>15</v>
      </c>
      <c r="G15" s="9"/>
      <c r="H15" s="10">
        <f t="shared" si="0"/>
        <v>0.6</v>
      </c>
      <c r="I15" s="9">
        <v>10</v>
      </c>
      <c r="J15" s="10">
        <f t="shared" si="1"/>
        <v>0.4</v>
      </c>
      <c r="K15" s="9"/>
      <c r="L15" s="10">
        <f t="shared" si="2"/>
        <v>0</v>
      </c>
      <c r="M15" s="21">
        <v>48.12</v>
      </c>
      <c r="N15" s="15">
        <v>0.6</v>
      </c>
    </row>
    <row r="16" spans="1:14" s="11" customFormat="1" ht="14" x14ac:dyDescent="0.15">
      <c r="A16" s="9" t="s">
        <v>42</v>
      </c>
      <c r="B16" s="9" t="s">
        <v>35</v>
      </c>
      <c r="C16" s="9" t="s">
        <v>41</v>
      </c>
      <c r="D16" s="9" t="s">
        <v>31</v>
      </c>
      <c r="E16" s="9">
        <v>25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21">
        <v>0</v>
      </c>
      <c r="N16" s="15">
        <v>0</v>
      </c>
    </row>
    <row r="17" spans="1:14" s="11" customFormat="1" ht="14" x14ac:dyDescent="0.15">
      <c r="A17" s="9" t="s">
        <v>43</v>
      </c>
      <c r="B17" s="9">
        <v>1</v>
      </c>
      <c r="C17" s="9" t="s">
        <v>44</v>
      </c>
      <c r="D17" s="9" t="s">
        <v>31</v>
      </c>
      <c r="E17" s="9">
        <v>17</v>
      </c>
      <c r="F17" s="9">
        <v>9</v>
      </c>
      <c r="G17" s="9"/>
      <c r="H17" s="10">
        <f t="shared" si="0"/>
        <v>0.52941176470588236</v>
      </c>
      <c r="I17" s="9">
        <v>8</v>
      </c>
      <c r="J17" s="10">
        <f t="shared" si="1"/>
        <v>0.47058823529411764</v>
      </c>
      <c r="K17" s="9"/>
      <c r="L17" s="10">
        <f t="shared" si="2"/>
        <v>0</v>
      </c>
      <c r="M17" s="21">
        <v>43.11</v>
      </c>
      <c r="N17" s="15">
        <v>0.52939999999999998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7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48</v>
      </c>
      <c r="G28" s="17">
        <f>SUM(G14:G27)</f>
        <v>0</v>
      </c>
      <c r="H28" s="18">
        <f>SUM(F28:G28)/E28</f>
        <v>0.5161290322580645</v>
      </c>
      <c r="I28" s="17">
        <v>20</v>
      </c>
      <c r="J28" s="18">
        <f>I28/E28</f>
        <v>0.21505376344086022</v>
      </c>
      <c r="K28" s="17">
        <f>SUM(K14:K27)</f>
        <v>0</v>
      </c>
      <c r="L28" s="18">
        <f t="shared" si="2"/>
        <v>0</v>
      </c>
      <c r="M28" s="17">
        <f>AVERAGE(M14:M27)</f>
        <v>42.037499999999994</v>
      </c>
      <c r="N28" s="19">
        <f>AVERAGE(N14:N27)</f>
        <v>0.457175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 xml:space="preserve">M.C. SOLEDAD ESTHER MALDONADO BRAVO 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150" zoomScaleNormal="150" zoomScaleSheetLayoutView="100" workbookViewId="0">
      <selection activeCell="M14" sqref="M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8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2</v>
      </c>
      <c r="C8" s="30"/>
      <c r="D8" s="14" t="s">
        <v>4</v>
      </c>
      <c r="E8" s="20">
        <v>3</v>
      </c>
      <c r="F8"/>
      <c r="G8" s="4" t="s">
        <v>5</v>
      </c>
      <c r="H8" s="20">
        <v>3</v>
      </c>
      <c r="I8" s="37" t="s">
        <v>6</v>
      </c>
      <c r="J8" s="37"/>
      <c r="K8" s="37"/>
      <c r="L8" s="30" t="s">
        <v>38</v>
      </c>
      <c r="M8" s="30"/>
      <c r="N8" s="30"/>
    </row>
    <row r="10" spans="1:14" x14ac:dyDescent="0.15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14" x14ac:dyDescent="0.15">
      <c r="A14" s="9" t="s">
        <v>39</v>
      </c>
      <c r="B14" s="9">
        <v>2</v>
      </c>
      <c r="C14" s="9" t="s">
        <v>40</v>
      </c>
      <c r="D14" s="9" t="s">
        <v>31</v>
      </c>
      <c r="E14" s="9">
        <v>26</v>
      </c>
      <c r="F14" s="9">
        <v>18</v>
      </c>
      <c r="G14" s="9"/>
      <c r="H14" s="10">
        <f t="shared" ref="H14:H27" si="0">F14/E14</f>
        <v>0.69230769230769229</v>
      </c>
      <c r="I14" s="9">
        <f t="shared" ref="I14:I27" si="1">(E14-SUM(F14:G14))-K14</f>
        <v>8</v>
      </c>
      <c r="J14" s="10">
        <f t="shared" ref="J14:J27" si="2">I14/E14</f>
        <v>0.30769230769230771</v>
      </c>
      <c r="K14" s="9"/>
      <c r="L14" s="10">
        <f t="shared" ref="L14:L27" si="3">K14/E14</f>
        <v>0</v>
      </c>
      <c r="M14" s="9">
        <v>58.11</v>
      </c>
      <c r="N14" s="15">
        <v>0.69</v>
      </c>
    </row>
    <row r="15" spans="1:14" s="11" customFormat="1" ht="14" x14ac:dyDescent="0.15">
      <c r="A15" s="9" t="s">
        <v>39</v>
      </c>
      <c r="B15" s="9">
        <v>2</v>
      </c>
      <c r="C15" s="9" t="s">
        <v>41</v>
      </c>
      <c r="D15" s="9" t="s">
        <v>31</v>
      </c>
      <c r="E15" s="9">
        <v>25</v>
      </c>
      <c r="F15" s="9">
        <v>19</v>
      </c>
      <c r="G15" s="9"/>
      <c r="H15" s="10">
        <f t="shared" si="0"/>
        <v>0.76</v>
      </c>
      <c r="I15" s="9">
        <f t="shared" si="1"/>
        <v>6</v>
      </c>
      <c r="J15" s="10">
        <f t="shared" si="2"/>
        <v>0.24</v>
      </c>
      <c r="K15" s="9"/>
      <c r="L15" s="10">
        <f t="shared" si="3"/>
        <v>0</v>
      </c>
      <c r="M15" s="9">
        <v>62</v>
      </c>
      <c r="N15" s="15">
        <v>0.76</v>
      </c>
    </row>
    <row r="16" spans="1:14" s="11" customFormat="1" ht="14" x14ac:dyDescent="0.15">
      <c r="A16" s="9" t="s">
        <v>42</v>
      </c>
      <c r="B16" s="9">
        <v>1</v>
      </c>
      <c r="C16" s="9" t="s">
        <v>41</v>
      </c>
      <c r="D16" s="9" t="s">
        <v>31</v>
      </c>
      <c r="E16" s="9">
        <v>25</v>
      </c>
      <c r="F16" s="9">
        <v>9</v>
      </c>
      <c r="G16" s="9"/>
      <c r="H16" s="10">
        <f t="shared" si="0"/>
        <v>0.36</v>
      </c>
      <c r="I16" s="9">
        <f t="shared" si="1"/>
        <v>16</v>
      </c>
      <c r="J16" s="10">
        <f t="shared" si="2"/>
        <v>0.64</v>
      </c>
      <c r="K16" s="9"/>
      <c r="L16" s="10">
        <f t="shared" si="3"/>
        <v>0</v>
      </c>
      <c r="M16" s="9">
        <v>27.44</v>
      </c>
      <c r="N16" s="15">
        <v>0.36</v>
      </c>
    </row>
    <row r="17" spans="1:14" s="11" customFormat="1" ht="14" x14ac:dyDescent="0.15">
      <c r="A17" s="9" t="s">
        <v>43</v>
      </c>
      <c r="B17" s="9" t="s">
        <v>35</v>
      </c>
      <c r="C17" s="9" t="s">
        <v>44</v>
      </c>
      <c r="D17" s="9" t="s">
        <v>31</v>
      </c>
      <c r="E17" s="9">
        <v>17</v>
      </c>
      <c r="F17" s="9"/>
      <c r="G17" s="9"/>
      <c r="H17" s="10">
        <f t="shared" si="0"/>
        <v>0</v>
      </c>
      <c r="I17" s="9"/>
      <c r="J17" s="10">
        <f t="shared" si="2"/>
        <v>0</v>
      </c>
      <c r="K17" s="9"/>
      <c r="L17" s="10">
        <f t="shared" si="3"/>
        <v>0</v>
      </c>
      <c r="M17" s="9"/>
      <c r="N17" s="15"/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46</v>
      </c>
      <c r="G28" s="17">
        <f>SUM(G14:G27)</f>
        <v>0</v>
      </c>
      <c r="H28" s="18">
        <f>SUM(F28:G28)/E28</f>
        <v>0.4946236559139785</v>
      </c>
      <c r="I28" s="17">
        <f t="shared" ref="I28" si="4">(E28-SUM(F28:G28))-K28</f>
        <v>47</v>
      </c>
      <c r="J28" s="18">
        <f t="shared" ref="J28" si="5">I28/E28</f>
        <v>0.5053763440860215</v>
      </c>
      <c r="K28" s="17">
        <f>SUM(K14:K27)</f>
        <v>0</v>
      </c>
      <c r="L28" s="18">
        <f t="shared" ref="L28" si="6">K28/E28</f>
        <v>0</v>
      </c>
      <c r="M28" s="17">
        <f>AVERAGE(M14:M27)</f>
        <v>49.183333333333337</v>
      </c>
      <c r="N28" s="19">
        <f>AVERAGE(N14:N27)</f>
        <v>0.60333333333333339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 xml:space="preserve">M.C. SOLEDAD ESTHER MALDONADO BRAVO 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150" zoomScaleNormal="150" zoomScaleSheetLayoutView="100" workbookViewId="0">
      <selection activeCell="N25" sqref="N25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3</v>
      </c>
      <c r="C8" s="30"/>
      <c r="D8" s="14" t="s">
        <v>4</v>
      </c>
      <c r="E8" s="20">
        <v>3</v>
      </c>
      <c r="F8"/>
      <c r="G8" s="4" t="s">
        <v>5</v>
      </c>
      <c r="H8" s="20">
        <v>3</v>
      </c>
      <c r="I8" s="37" t="s">
        <v>6</v>
      </c>
      <c r="J8" s="37"/>
      <c r="K8" s="37"/>
      <c r="L8" s="30" t="s">
        <v>38</v>
      </c>
      <c r="M8" s="30"/>
      <c r="N8" s="30"/>
    </row>
    <row r="10" spans="1:14" x14ac:dyDescent="0.15">
      <c r="A10" s="4" t="s">
        <v>7</v>
      </c>
      <c r="B10" s="30" t="str">
        <f>'0'!B10</f>
        <v xml:space="preserve">M.C. SOLEDAD ESTHER MALDONADO BRAVO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14" x14ac:dyDescent="0.15">
      <c r="A14" s="9" t="s">
        <v>39</v>
      </c>
      <c r="B14" s="9">
        <v>3</v>
      </c>
      <c r="C14" s="9" t="s">
        <v>40</v>
      </c>
      <c r="D14" s="9" t="s">
        <v>31</v>
      </c>
      <c r="E14" s="9">
        <v>26</v>
      </c>
      <c r="F14" s="9">
        <v>19</v>
      </c>
      <c r="G14" s="9"/>
      <c r="H14" s="10">
        <f t="shared" ref="H14:H27" si="0">F14/E14</f>
        <v>0.73076923076923073</v>
      </c>
      <c r="I14" s="9">
        <f t="shared" ref="I14:I27" si="1">(E14-SUM(F14:G14))-K14</f>
        <v>7</v>
      </c>
      <c r="J14" s="10">
        <f t="shared" ref="J14:J27" si="2">I14/E14</f>
        <v>0.26923076923076922</v>
      </c>
      <c r="K14" s="9"/>
      <c r="L14" s="10">
        <f t="shared" ref="L14:L27" si="3">K14/E14</f>
        <v>0</v>
      </c>
      <c r="M14" s="9">
        <v>58.34</v>
      </c>
      <c r="N14" s="15">
        <v>0.73</v>
      </c>
    </row>
    <row r="15" spans="1:14" s="11" customFormat="1" ht="14" x14ac:dyDescent="0.15">
      <c r="A15" s="9" t="s">
        <v>39</v>
      </c>
      <c r="B15" s="9">
        <v>3</v>
      </c>
      <c r="C15" s="9" t="s">
        <v>41</v>
      </c>
      <c r="D15" s="9" t="s">
        <v>31</v>
      </c>
      <c r="E15" s="9">
        <v>25</v>
      </c>
      <c r="F15" s="9">
        <v>13</v>
      </c>
      <c r="G15" s="9"/>
      <c r="H15" s="10">
        <f t="shared" si="0"/>
        <v>0.52</v>
      </c>
      <c r="I15" s="9">
        <f t="shared" si="1"/>
        <v>12</v>
      </c>
      <c r="J15" s="10">
        <f t="shared" si="2"/>
        <v>0.48</v>
      </c>
      <c r="K15" s="9"/>
      <c r="L15" s="10">
        <f t="shared" si="3"/>
        <v>0</v>
      </c>
      <c r="M15" s="9">
        <v>38.6</v>
      </c>
      <c r="N15" s="15">
        <v>0.52</v>
      </c>
    </row>
    <row r="16" spans="1:14" s="11" customFormat="1" ht="14" x14ac:dyDescent="0.15">
      <c r="A16" s="9" t="s">
        <v>42</v>
      </c>
      <c r="B16" s="9">
        <v>2</v>
      </c>
      <c r="C16" s="9" t="s">
        <v>41</v>
      </c>
      <c r="D16" s="9" t="s">
        <v>31</v>
      </c>
      <c r="E16" s="9">
        <v>25</v>
      </c>
      <c r="F16" s="9">
        <v>16</v>
      </c>
      <c r="G16" s="9"/>
      <c r="H16" s="10">
        <f t="shared" si="0"/>
        <v>0.64</v>
      </c>
      <c r="I16" s="9">
        <f t="shared" si="1"/>
        <v>9</v>
      </c>
      <c r="J16" s="10">
        <f t="shared" si="2"/>
        <v>0.36</v>
      </c>
      <c r="K16" s="9"/>
      <c r="L16" s="10">
        <f t="shared" si="3"/>
        <v>0</v>
      </c>
      <c r="M16" s="9">
        <v>50.3</v>
      </c>
      <c r="N16" s="15">
        <v>0.64</v>
      </c>
    </row>
    <row r="17" spans="1:14" s="11" customFormat="1" ht="14" x14ac:dyDescent="0.15">
      <c r="A17" s="9" t="s">
        <v>43</v>
      </c>
      <c r="B17" s="9">
        <v>2</v>
      </c>
      <c r="C17" s="9" t="s">
        <v>44</v>
      </c>
      <c r="D17" s="9" t="s">
        <v>31</v>
      </c>
      <c r="E17" s="9">
        <v>17</v>
      </c>
      <c r="F17" s="9">
        <v>12</v>
      </c>
      <c r="G17" s="9"/>
      <c r="H17" s="10">
        <f t="shared" si="0"/>
        <v>0.70588235294117652</v>
      </c>
      <c r="I17" s="9">
        <f t="shared" si="1"/>
        <v>5</v>
      </c>
      <c r="J17" s="10">
        <f t="shared" si="2"/>
        <v>0.29411764705882354</v>
      </c>
      <c r="K17" s="9"/>
      <c r="L17" s="10">
        <f t="shared" si="3"/>
        <v>0</v>
      </c>
      <c r="M17" s="9">
        <v>57.94</v>
      </c>
      <c r="N17" s="15">
        <v>0.71</v>
      </c>
    </row>
    <row r="18" spans="1:14" s="11" customFormat="1" ht="14" x14ac:dyDescent="0.15">
      <c r="A18" s="9" t="s">
        <v>43</v>
      </c>
      <c r="B18" s="9">
        <v>3</v>
      </c>
      <c r="C18" s="9" t="s">
        <v>44</v>
      </c>
      <c r="D18" s="9" t="s">
        <v>31</v>
      </c>
      <c r="E18" s="9">
        <v>17</v>
      </c>
      <c r="F18" s="9">
        <v>9</v>
      </c>
      <c r="G18" s="9"/>
      <c r="H18" s="10">
        <f t="shared" si="0"/>
        <v>0.52941176470588236</v>
      </c>
      <c r="I18" s="9">
        <f t="shared" si="1"/>
        <v>8</v>
      </c>
      <c r="J18" s="10">
        <f t="shared" si="2"/>
        <v>0.47058823529411764</v>
      </c>
      <c r="K18" s="9"/>
      <c r="L18" s="10">
        <f t="shared" si="3"/>
        <v>0</v>
      </c>
      <c r="M18" s="9">
        <v>44.7</v>
      </c>
      <c r="N18" s="15">
        <v>0.53</v>
      </c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69</v>
      </c>
      <c r="G28" s="17">
        <f>SUM(G14:G27)</f>
        <v>0</v>
      </c>
      <c r="H28" s="18">
        <f>SUM(F28:G28)/E28</f>
        <v>0.62727272727272732</v>
      </c>
      <c r="I28" s="17">
        <f t="shared" ref="I28" si="4">(E28-SUM(F28:G28))-K28</f>
        <v>41</v>
      </c>
      <c r="J28" s="18">
        <f t="shared" ref="J28" si="5">I28/E28</f>
        <v>0.37272727272727274</v>
      </c>
      <c r="K28" s="17">
        <f>SUM(K14:K27)</f>
        <v>0</v>
      </c>
      <c r="L28" s="18">
        <f t="shared" ref="L28" si="6">K28/E28</f>
        <v>0</v>
      </c>
      <c r="M28" s="17">
        <f>AVERAGE(M14:M27)</f>
        <v>49.975999999999999</v>
      </c>
      <c r="N28" s="19">
        <f>AVERAGE(N14:N27)</f>
        <v>0.626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41" t="s">
        <v>34</v>
      </c>
      <c r="C37" s="41"/>
      <c r="D37" s="41"/>
      <c r="E37" s="13"/>
      <c r="F37" s="13"/>
      <c r="G37" s="41" t="s">
        <v>32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14" sqref="A14:N2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4</v>
      </c>
      <c r="C8" s="30"/>
      <c r="D8" s="14" t="s">
        <v>4</v>
      </c>
      <c r="E8" s="20">
        <f>'0'!E8</f>
        <v>3</v>
      </c>
      <c r="F8"/>
      <c r="G8" s="4" t="s">
        <v>5</v>
      </c>
      <c r="H8" s="20">
        <f>'0'!H8</f>
        <v>4</v>
      </c>
      <c r="I8" s="37" t="s">
        <v>6</v>
      </c>
      <c r="J8" s="37"/>
      <c r="K8" s="37"/>
      <c r="L8" s="30" t="str">
        <f>'0'!L8</f>
        <v>SEP2023-ENE2024</v>
      </c>
      <c r="M8" s="30"/>
      <c r="N8" s="30"/>
    </row>
    <row r="10" spans="1:14" x14ac:dyDescent="0.15">
      <c r="A10" s="4" t="s">
        <v>7</v>
      </c>
      <c r="B10" s="30" t="str">
        <f>'0'!B10</f>
        <v xml:space="preserve">M.C. SOLEDAD ESTHER MALDONADO BRAVO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15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15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 xml:space="preserve">M.C. SOLEDAD ESTHER MALDONADO BRAVO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E27" sqref="E26:E2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 t="s">
        <v>37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15">
      <c r="A8" s="4" t="s">
        <v>3</v>
      </c>
      <c r="B8" s="30">
        <v>0</v>
      </c>
      <c r="C8" s="30"/>
      <c r="D8" s="14" t="s">
        <v>4</v>
      </c>
      <c r="E8" s="5">
        <v>3</v>
      </c>
      <c r="G8" s="4" t="s">
        <v>5</v>
      </c>
      <c r="H8" s="5">
        <v>4</v>
      </c>
      <c r="I8" s="37" t="s">
        <v>6</v>
      </c>
      <c r="J8" s="37"/>
      <c r="K8" s="37"/>
      <c r="L8" s="30" t="s">
        <v>36</v>
      </c>
      <c r="M8" s="30"/>
      <c r="N8" s="30"/>
    </row>
    <row r="10" spans="1:14" x14ac:dyDescent="0.15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15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15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 xml:space="preserve">M.C. SOLEDAD ESTHER MALDONADO BRAVO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 Esther Maldonado Bravo</cp:lastModifiedBy>
  <cp:revision/>
  <dcterms:created xsi:type="dcterms:W3CDTF">2021-11-22T14:45:25Z</dcterms:created>
  <dcterms:modified xsi:type="dcterms:W3CDTF">2024-05-27T04:54:39Z</dcterms:modified>
  <cp:category/>
  <cp:contentStatus/>
</cp:coreProperties>
</file>