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2 FEB.JUN2024/"/>
    </mc:Choice>
  </mc:AlternateContent>
  <xr:revisionPtr revIDLastSave="0" documentId="8_{B527DC2A-47E5-5F4F-920E-06A1DF018E4A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E17" i="23"/>
  <c r="L17" i="23" s="1"/>
  <c r="D17" i="23"/>
  <c r="C17" i="23"/>
  <c r="A17" i="23"/>
  <c r="H16" i="23"/>
  <c r="E16" i="23"/>
  <c r="L16" i="23" s="1"/>
  <c r="D16" i="23"/>
  <c r="C16" i="23"/>
  <c r="A16" i="23"/>
  <c r="H15" i="23"/>
  <c r="E15" i="23"/>
  <c r="L15" i="23" s="1"/>
  <c r="D15" i="23"/>
  <c r="C15" i="23"/>
  <c r="A15" i="23"/>
  <c r="H14" i="23"/>
  <c r="E14" i="23"/>
  <c r="L14" i="23" s="1"/>
  <c r="D14" i="23"/>
  <c r="C14" i="23"/>
  <c r="A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L17" i="22"/>
  <c r="L16" i="22"/>
  <c r="L15" i="22"/>
  <c r="L14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J1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7080A6A-7298-9640-AAC1-38F45C54E861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<sst xmlns="http://schemas.openxmlformats.org/spreadsheetml/2006/main" count="195" uniqueCount="45">
  <si>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</si>
  <si>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</si>
  <si>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</si>
  <si>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</si>
  <si>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</si>
  <si>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</si>
  <si>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</si>
  <si>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</si>
  <si>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</si>
  <si>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</si>
  <si>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</si>
  <si>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</si>
  <si>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</si>
  <si>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</si>
  <si>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</si>
  <si>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</si>
  <si>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</si>
  <si>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</si>
  <si>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</si>
  <si>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</si>
  <si>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</si>
  <si>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</si>
  <si>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</si>
  <si>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</si>
  <si>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</si>
  <si>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</si>
  <si>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</si>
  <si>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</si>
  <si>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</si>
  <si>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</si>
  <si>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</si>
  <si>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</si>
  <si>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</si>
  <si>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</si>
  <si>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</si>
  <si>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</si>
  <si>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</si>
  <si>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AMBIENTAL</t>
  </si>
  <si>
    <t>FEB-JUN-2024</t>
  </si>
  <si>
    <t xml:space="preserve">MICROBIOLOGIA </t>
  </si>
  <si>
    <t>406-A</t>
  </si>
  <si>
    <t>406-B</t>
  </si>
  <si>
    <t>ANALISIS INSTRUMENTAL</t>
  </si>
  <si>
    <t>CONSERVACIÓN DE SUELOS</t>
  </si>
  <si>
    <t>806-A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</si>
</sst>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v>3</v>
      </c>
      <c r="I8" s="23" t="s">
        <v>6</v>
      </c>
      <c r="J8" s="23"/>
      <c r="K8" s="23"/>
      <c r="L8" s="22" t="s">
        <v>38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39</v>
      </c>
      <c r="B14" s="9">
        <v>1</v>
      </c>
      <c r="C14" s="9" t="s">
        <v>40</v>
      </c>
      <c r="D14" s="9" t="s">
        <v>31</v>
      </c>
      <c r="E14" s="9">
        <v>26</v>
      </c>
      <c r="F14" s="9">
        <v>24</v>
      </c>
      <c r="G14" s="9"/>
      <c r="H14" s="10">
        <f t="shared" ref="H14:H27" si="0">F14/E14</f>
        <v>0.92307692307692313</v>
      </c>
      <c r="I14" s="9">
        <v>2</v>
      </c>
      <c r="J14" s="10">
        <f t="shared" ref="J14:J27" si="1">I14/E14</f>
        <v>7.6923076923076927E-2</v>
      </c>
      <c r="K14" s="9"/>
      <c r="L14" s="10">
        <f t="shared" ref="L14:L28" si="2">K14/E14</f>
        <v>0</v>
      </c>
      <c r="M14" s="21">
        <v>76.92</v>
      </c>
      <c r="N14" s="15">
        <v>0.69930000000000003</v>
      </c>
    </row>
    <row r="15" spans="1:14" s="11" customFormat="1" ht="14" x14ac:dyDescent="0.15">
      <c r="A15" s="9" t="s">
        <v>39</v>
      </c>
      <c r="B15" s="9">
        <v>1</v>
      </c>
      <c r="C15" s="9" t="s">
        <v>41</v>
      </c>
      <c r="D15" s="9" t="s">
        <v>31</v>
      </c>
      <c r="E15" s="9">
        <v>25</v>
      </c>
      <c r="F15" s="9">
        <v>15</v>
      </c>
      <c r="G15" s="9"/>
      <c r="H15" s="10">
        <f t="shared" si="0"/>
        <v>0.6</v>
      </c>
      <c r="I15" s="9">
        <v>10</v>
      </c>
      <c r="J15" s="10">
        <f t="shared" si="1"/>
        <v>0.4</v>
      </c>
      <c r="K15" s="9"/>
      <c r="L15" s="10">
        <f t="shared" si="2"/>
        <v>0</v>
      </c>
      <c r="M15" s="21">
        <v>48.12</v>
      </c>
      <c r="N15" s="15">
        <v>0.6</v>
      </c>
    </row>
    <row r="16" spans="1:14" s="11" customFormat="1" ht="14" x14ac:dyDescent="0.15">
      <c r="A16" s="9" t="s">
        <v>42</v>
      </c>
      <c r="B16" s="9" t="s">
        <v>35</v>
      </c>
      <c r="C16" s="9" t="s">
        <v>41</v>
      </c>
      <c r="D16" s="9" t="s">
        <v>31</v>
      </c>
      <c r="E16" s="9">
        <v>25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>
        <v>0</v>
      </c>
      <c r="N16" s="15">
        <v>0</v>
      </c>
    </row>
    <row r="17" spans="1:14" s="11" customFormat="1" ht="14" x14ac:dyDescent="0.15">
      <c r="A17" s="9" t="s">
        <v>43</v>
      </c>
      <c r="B17" s="9">
        <v>1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>
        <f t="shared" si="0"/>
        <v>0.52941176470588236</v>
      </c>
      <c r="I17" s="9">
        <v>8</v>
      </c>
      <c r="J17" s="10">
        <f t="shared" si="1"/>
        <v>0.47058823529411764</v>
      </c>
      <c r="K17" s="9"/>
      <c r="L17" s="10">
        <f t="shared" si="2"/>
        <v>0</v>
      </c>
      <c r="M17" s="21">
        <v>43.11</v>
      </c>
      <c r="N17" s="15">
        <v>0.52939999999999998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48</v>
      </c>
      <c r="G28" s="17">
        <f>SUM(G14:G27)</f>
        <v>0</v>
      </c>
      <c r="H28" s="18">
        <f>SUM(F28:G28)/E28</f>
        <v>0.5161290322580645</v>
      </c>
      <c r="I28" s="17">
        <v>20</v>
      </c>
      <c r="J28" s="18">
        <f>I28/E28</f>
        <v>0.21505376344086022</v>
      </c>
      <c r="K28" s="17">
        <f>SUM(K14:K27)</f>
        <v>0</v>
      </c>
      <c r="L28" s="18">
        <f t="shared" si="2"/>
        <v>0</v>
      </c>
      <c r="M28" s="17">
        <f>AVERAGE(M14:M27)</f>
        <v>42.037499999999994</v>
      </c>
      <c r="N28" s="19">
        <f>AVERAGE(N14:N27)</f>
        <v>0.457175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6" zoomScale="150" zoomScaleNormal="150" zoomScaleSheetLayoutView="100" workbookViewId="0">
      <selection activeCell="A30" sqref="A30:N3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38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39</v>
      </c>
      <c r="B14" s="9">
        <v>2</v>
      </c>
      <c r="C14" s="9" t="s">
        <v>40</v>
      </c>
      <c r="D14" s="9" t="s">
        <v>31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7" si="1">(E14-SUM(F14:G14))-K14</f>
        <v>8</v>
      </c>
      <c r="J14" s="10">
        <f t="shared" ref="J14:J27" si="2">I14/E14</f>
        <v>0.30769230769230771</v>
      </c>
      <c r="K14" s="9"/>
      <c r="L14" s="10">
        <f t="shared" ref="L14:L27" si="3">K14/E14</f>
        <v>0</v>
      </c>
      <c r="M14" s="9">
        <v>58.11</v>
      </c>
      <c r="N14" s="15">
        <v>0.69</v>
      </c>
    </row>
    <row r="15" spans="1:14" s="11" customFormat="1" ht="14" x14ac:dyDescent="0.15">
      <c r="A15" s="9" t="s">
        <v>39</v>
      </c>
      <c r="B15" s="9">
        <v>2</v>
      </c>
      <c r="C15" s="9" t="s">
        <v>41</v>
      </c>
      <c r="D15" s="9" t="s">
        <v>31</v>
      </c>
      <c r="E15" s="9">
        <v>25</v>
      </c>
      <c r="F15" s="9">
        <v>19</v>
      </c>
      <c r="G15" s="9"/>
      <c r="H15" s="10">
        <f t="shared" si="0"/>
        <v>0.76</v>
      </c>
      <c r="I15" s="9">
        <f t="shared" si="1"/>
        <v>6</v>
      </c>
      <c r="J15" s="10">
        <f t="shared" si="2"/>
        <v>0.24</v>
      </c>
      <c r="K15" s="9"/>
      <c r="L15" s="10">
        <f t="shared" si="3"/>
        <v>0</v>
      </c>
      <c r="M15" s="9">
        <v>62</v>
      </c>
      <c r="N15" s="15">
        <v>0.76</v>
      </c>
    </row>
    <row r="16" spans="1:14" s="11" customFormat="1" ht="14" x14ac:dyDescent="0.15">
      <c r="A16" s="9" t="s">
        <v>42</v>
      </c>
      <c r="B16" s="9">
        <v>1</v>
      </c>
      <c r="C16" s="9" t="s">
        <v>41</v>
      </c>
      <c r="D16" s="9" t="s">
        <v>31</v>
      </c>
      <c r="E16" s="9">
        <v>25</v>
      </c>
      <c r="F16" s="9">
        <v>9</v>
      </c>
      <c r="G16" s="9"/>
      <c r="H16" s="10">
        <f t="shared" si="0"/>
        <v>0.36</v>
      </c>
      <c r="I16" s="9">
        <f t="shared" si="1"/>
        <v>16</v>
      </c>
      <c r="J16" s="10">
        <f t="shared" si="2"/>
        <v>0.64</v>
      </c>
      <c r="K16" s="9"/>
      <c r="L16" s="10">
        <f t="shared" si="3"/>
        <v>0</v>
      </c>
      <c r="M16" s="9">
        <v>27.44</v>
      </c>
      <c r="N16" s="15">
        <v>0.36</v>
      </c>
    </row>
    <row r="17" spans="1:14" s="11" customFormat="1" ht="14" x14ac:dyDescent="0.15">
      <c r="A17" s="9" t="s">
        <v>43</v>
      </c>
      <c r="B17" s="9" t="s">
        <v>35</v>
      </c>
      <c r="C17" s="9" t="s">
        <v>44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/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46</v>
      </c>
      <c r="G28" s="17">
        <f>SUM(G14:G27)</f>
        <v>0</v>
      </c>
      <c r="H28" s="18">
        <f>SUM(F28:G28)/E28</f>
        <v>0.4946236559139785</v>
      </c>
      <c r="I28" s="17">
        <f t="shared" ref="I28" si="4">(E28-SUM(F28:G28))-K28</f>
        <v>47</v>
      </c>
      <c r="J28" s="18">
        <f t="shared" ref="J28" si="5">I28/E28</f>
        <v>0.5053763440860215</v>
      </c>
      <c r="K28" s="17">
        <f>SUM(K14:K27)</f>
        <v>0</v>
      </c>
      <c r="L28" s="18">
        <f t="shared" ref="L28" si="6">K28/E28</f>
        <v>0</v>
      </c>
      <c r="M28" s="17">
        <f>AVERAGE(M14:M27)</f>
        <v>49.183333333333337</v>
      </c>
      <c r="N28" s="19">
        <f>AVERAGE(N14:N27)</f>
        <v>0.60333333333333339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/>
      <c r="C8" s="22"/>
      <c r="D8" s="14" t="s">
        <v>4</v>
      </c>
      <c r="E8" s="20"/>
      <c r="F8"/>
      <c r="G8" s="4" t="s">
        <v>5</v>
      </c>
      <c r="H8" s="20"/>
      <c r="I8" s="23" t="s">
        <v>6</v>
      </c>
      <c r="J8" s="23"/>
      <c r="K8" s="23"/>
      <c r="L8" s="22"/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4">(E28-SUM(F28:G28))-K28</f>
        <v>0</v>
      </c>
      <c r="J28" s="18" t="e">
        <f t="shared" ref="J28" si="5">I28/E28</f>
        <v>#DIV/0!</v>
      </c>
      <c r="K28" s="17">
        <f>SUM(K14:K27)</f>
        <v>0</v>
      </c>
      <c r="L28" s="18" t="e">
        <f t="shared" ref="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4</v>
      </c>
      <c r="C8" s="22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2024-04-22T08:28:24Z</dcterms:modified>
  <cp:category/>
  <cp:contentStatus/>
</cp:coreProperties>
</file>