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ARCIAL 4\"/>
    </mc:Choice>
  </mc:AlternateContent>
  <xr:revisionPtr revIDLastSave="0" documentId="13_ncr:1_{80DF3730-6BD8-4F49-990A-46019FB23FD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4" l="1"/>
  <c r="A16" i="24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E16" i="24"/>
  <c r="I16" i="24" s="1"/>
  <c r="D16" i="24"/>
  <c r="C16" i="24"/>
  <c r="E15" i="24"/>
  <c r="I15" i="24" s="1"/>
  <c r="D15" i="24"/>
  <c r="C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6" i="23"/>
  <c r="E16" i="23"/>
  <c r="I16" i="23" s="1"/>
  <c r="D16" i="23"/>
  <c r="C16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L17" i="22" l="1"/>
  <c r="I17" i="22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<sst xmlns="http://schemas.openxmlformats.org/spreadsheetml/2006/main" count="201" uniqueCount="50">
  <si>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</si>
  <si>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</si>
  <si>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</si>
  <si>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</si>
  <si>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</si>
  <si>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</si>
  <si>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</si>
  <si>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</si>
  <si>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</si>
  <si>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</si>
  <si>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</si>
  <si>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</si>
  <si>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</si>
  <si>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</si>
  <si>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</si>
  <si>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</si>
  <si>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</si>
  <si>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</si>
  <si>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</si>
  <si>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</si>
  <si>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</si>
  <si>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</si>
  <si>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</si>
  <si>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</si>
  <si>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</si>
  <si>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</si>
  <si>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</si>
  <si>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</si>
  <si>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</si>
  <si>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</si>
  <si>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</si>
  <si>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</si>
  <si>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</si>
  <si>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</si>
  <si>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</si>
  <si>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</si>
  <si>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ADMINISTRACION DE LA CALIDAD</t>
  </si>
  <si>
    <t>MTRA. FLOR ILIANA CHONTAL PELAYO</t>
  </si>
  <si>
    <t>605 A</t>
  </si>
  <si>
    <t>PROPIEDAD DE LOS MATERIALES</t>
  </si>
  <si>
    <t>INVESTIGACION DE OPERACIONES</t>
  </si>
  <si>
    <t>410 A</t>
  </si>
  <si>
    <t>201 C</t>
  </si>
  <si>
    <t>METODOS CUANTITATIVOS PARA LA ADMINISTRACION</t>
  </si>
  <si>
    <t>405 B</t>
  </si>
  <si>
    <t>ADMINSTRACION DE LA CALIDAD</t>
  </si>
  <si>
    <t>605 B</t>
  </si>
  <si>
    <t>IIF</t>
  </si>
  <si>
    <t>FEBRERO-JUNIO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</si>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</sst>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</xdr:colOff>
      <xdr:row>33</xdr:row>
      <xdr:rowOff>67236</xdr:rowOff>
    </xdr:from>
    <xdr:to>
      <xdr:col>3</xdr:col>
      <xdr:colOff>773207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DE516-1647-4140-9728-4EAFAA50723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39355" y="7530354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425824</xdr:colOff>
      <xdr:row>33</xdr:row>
      <xdr:rowOff>56030</xdr:rowOff>
    </xdr:from>
    <xdr:to>
      <xdr:col>3</xdr:col>
      <xdr:colOff>762000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9A6E70-0BEB-4872-A372-04E8E160CBD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16942" y="7519148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414620</xdr:colOff>
      <xdr:row>33</xdr:row>
      <xdr:rowOff>56030</xdr:rowOff>
    </xdr:from>
    <xdr:to>
      <xdr:col>3</xdr:col>
      <xdr:colOff>762002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64D6ED-335C-4178-9065-964471D8EB4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05738" y="7351059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48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33</v>
      </c>
      <c r="E14" s="9"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0.76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47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65</v>
      </c>
      <c r="N15" s="15">
        <v>0.9</v>
      </c>
    </row>
    <row r="16" spans="1:14" s="11" customFormat="1" ht="25.5" x14ac:dyDescent="0.2">
      <c r="A16" s="8" t="s">
        <v>43</v>
      </c>
      <c r="B16" s="9" t="s">
        <v>21</v>
      </c>
      <c r="C16" s="9" t="s">
        <v>44</v>
      </c>
      <c r="D16" s="9" t="s">
        <v>35</v>
      </c>
      <c r="E16" s="9">
        <v>31</v>
      </c>
      <c r="F16" s="9">
        <v>21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56</v>
      </c>
      <c r="N16" s="15">
        <v>0.32</v>
      </c>
    </row>
    <row r="17" spans="1:14" s="11" customFormat="1" x14ac:dyDescent="0.2">
      <c r="A17" s="11" t="s">
        <v>45</v>
      </c>
      <c r="B17" s="9" t="s">
        <v>21</v>
      </c>
      <c r="C17" s="9" t="s">
        <v>46</v>
      </c>
      <c r="D17" s="9" t="s">
        <v>35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0.85</v>
      </c>
    </row>
    <row r="18" spans="1:14" s="11" customFormat="1" x14ac:dyDescent="0.2">
      <c r="A18" s="8" t="s">
        <v>36</v>
      </c>
      <c r="B18" s="9" t="s">
        <v>21</v>
      </c>
      <c r="C18" s="9" t="s">
        <v>38</v>
      </c>
      <c r="D18" s="9" t="s">
        <v>35</v>
      </c>
      <c r="E18" s="9">
        <v>27</v>
      </c>
      <c r="F18" s="9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80</v>
      </c>
      <c r="N18" s="15">
        <v>0.81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93</v>
      </c>
      <c r="G28" s="17"/>
      <c r="H28" s="18"/>
      <c r="I28" s="17">
        <f t="shared" si="0"/>
        <v>17</v>
      </c>
      <c r="J28" s="18"/>
      <c r="K28" s="17">
        <v>0</v>
      </c>
      <c r="L28" s="18">
        <f t="shared" si="1"/>
        <v>0</v>
      </c>
      <c r="M28" s="17">
        <f>AVERAGE(M14:M27)</f>
        <v>74.8</v>
      </c>
      <c r="N28" s="19">
        <f>AVERAGE(N14:N27)</f>
        <v>0.72799999999999998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32</v>
      </c>
      <c r="C37" s="41"/>
      <c r="D37" s="41"/>
      <c r="E37" s="13"/>
      <c r="F37" s="13"/>
      <c r="G37" s="42" t="s">
        <v>37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FEBRERO-JUNIO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PROPIEDAD DE LOS MATERIALES</v>
      </c>
      <c r="B14" s="9" t="s">
        <v>49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0.82</v>
      </c>
    </row>
    <row r="15" spans="1:14" s="11" customFormat="1" x14ac:dyDescent="0.2">
      <c r="A15" s="22" t="str">
        <f>'1'!A15</f>
        <v>INVESTIGACION DE OPERACIONES</v>
      </c>
      <c r="B15" s="9" t="s">
        <v>49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18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70</v>
      </c>
      <c r="N15" s="15">
        <v>0.86</v>
      </c>
    </row>
    <row r="16" spans="1:14" s="11" customFormat="1" ht="25.5" x14ac:dyDescent="0.2">
      <c r="A16" s="9" t="str">
        <f>'1'!A16</f>
        <v>METODOS CUANTITATIVOS PARA LA ADMINISTRACION</v>
      </c>
      <c r="B16" s="9" t="s">
        <v>49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26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65</v>
      </c>
      <c r="N16" s="15">
        <v>0.84</v>
      </c>
    </row>
    <row r="17" spans="1:14" s="11" customFormat="1" x14ac:dyDescent="0.2">
      <c r="A17" s="21" t="s">
        <v>36</v>
      </c>
      <c r="B17" s="9" t="s">
        <v>49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87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 t="s">
        <v>49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24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81</v>
      </c>
      <c r="N18" s="15">
        <v>0.74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96</v>
      </c>
      <c r="G28" s="17">
        <f>SUM(G14:G27)</f>
        <v>0</v>
      </c>
      <c r="H28" s="18">
        <f>SUM(F28:G28)/E28</f>
        <v>0.87272727272727268</v>
      </c>
      <c r="I28" s="17">
        <f t="shared" si="0"/>
        <v>14</v>
      </c>
      <c r="J28" s="18">
        <f t="shared" ref="J28" si="2">I28/E28</f>
        <v>0.12727272727272726</v>
      </c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0.82400000000000007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2" t="s">
        <v>37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FEBRERO-JUNIO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74</v>
      </c>
      <c r="N14" s="15">
        <v>0.82</v>
      </c>
    </row>
    <row r="15" spans="1:14" s="11" customFormat="1" x14ac:dyDescent="0.2">
      <c r="A15" s="9" t="s">
        <v>40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5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57</v>
      </c>
      <c r="N15" s="15">
        <v>0.76</v>
      </c>
    </row>
    <row r="16" spans="1:14" s="11" customFormat="1" ht="25.5" x14ac:dyDescent="0.2">
      <c r="A16" s="9" t="str">
        <f>'1'!A16</f>
        <v>METODOS CUANTITATIVOS PARA LA ADMINISTRACION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2</v>
      </c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>
        <v>70</v>
      </c>
      <c r="N16" s="15">
        <v>0.93</v>
      </c>
    </row>
    <row r="17" spans="1:14" s="11" customFormat="1" x14ac:dyDescent="0.2">
      <c r="A17" s="11" t="s">
        <v>36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2</v>
      </c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M17" s="9">
        <v>74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4</v>
      </c>
      <c r="G18" s="9"/>
      <c r="H18" s="10"/>
      <c r="I18" s="9">
        <f t="shared" si="0"/>
        <v>23</v>
      </c>
      <c r="J18" s="10"/>
      <c r="K18" s="9">
        <v>0</v>
      </c>
      <c r="L18" s="10">
        <f t="shared" si="1"/>
        <v>0</v>
      </c>
      <c r="M18" s="9">
        <v>74</v>
      </c>
      <c r="N18" s="15">
        <v>0.78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16</v>
      </c>
      <c r="G28" s="17">
        <f>SUM(G14:G27)</f>
        <v>0</v>
      </c>
      <c r="H28" s="18">
        <f>SUM(F28:G28)/E28</f>
        <v>0.14545454545454545</v>
      </c>
      <c r="I28" s="17">
        <f t="shared" si="0"/>
        <v>94</v>
      </c>
      <c r="J28" s="18">
        <f t="shared" ref="J28" si="2">I28/E28</f>
        <v>0.8545454545454545</v>
      </c>
      <c r="K28" s="17">
        <f>SUM(K14:K27)</f>
        <v>0</v>
      </c>
      <c r="L28" s="18">
        <f t="shared" si="1"/>
        <v>0</v>
      </c>
      <c r="M28" s="17">
        <f>AVERAGE(M14:M27)</f>
        <v>69.8</v>
      </c>
      <c r="N28" s="19">
        <f>AVERAGE(N14:N27)</f>
        <v>0.83000000000000007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2" t="s">
        <v>37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N32" sqref="N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FEBRERO-JUNIO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0.82</v>
      </c>
    </row>
    <row r="15" spans="1:14" s="11" customFormat="1" x14ac:dyDescent="0.2">
      <c r="A15" s="9" t="s">
        <v>40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0.71</v>
      </c>
    </row>
    <row r="16" spans="1:14" s="11" customFormat="1" x14ac:dyDescent="0.2">
      <c r="A16" s="9" t="str">
        <f>'1'!A15</f>
        <v>INVESTIGACION DE OPERACIONES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31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0.68</v>
      </c>
    </row>
    <row r="17" spans="1:14" s="11" customFormat="1" x14ac:dyDescent="0.2">
      <c r="A17" s="9" t="str">
        <f>'1'!A17</f>
        <v>ADMINSTRACION DE LA CALIDAD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26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83</v>
      </c>
      <c r="N18" s="15">
        <v>0.67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105</v>
      </c>
      <c r="G28" s="17">
        <f>SUM(G14:G27)</f>
        <v>0</v>
      </c>
      <c r="H28" s="18">
        <f>SUM(F28:G28)/E28</f>
        <v>0.95454545454545459</v>
      </c>
      <c r="I28" s="17">
        <f t="shared" si="0"/>
        <v>5</v>
      </c>
      <c r="J28" s="18">
        <f t="shared" ref="J14:J28" si="2">I28/E28</f>
        <v>4.5454545454545456E-2</v>
      </c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0.748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2" t="s">
        <v>37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FEBRERO-JUNIO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PROPIEDAD DE LOS MATERIALES</v>
      </c>
      <c r="B14" s="9" t="s">
        <v>34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 t="s">
        <v>34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 t="s">
        <v>34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2024-06-10T22:29:49Z</dcterms:modified>
  <cp:category/>
  <cp:contentStatus/>
</cp:coreProperties>
</file>