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LIO 2024\PARCIAL 1\"/>
    </mc:Choice>
  </mc:AlternateContent>
  <xr:revisionPtr revIDLastSave="0" documentId="13_ncr:1_{C7C81E21-7933-41C6-B79E-0741B6F3D4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1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N57" i="6" s="1"/>
  <c r="M54" i="6"/>
  <c r="L54" i="6"/>
  <c r="L57" i="6" s="1"/>
  <c r="K54" i="6"/>
  <c r="K57" i="6" s="1"/>
  <c r="J54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N58" i="5" s="1"/>
  <c r="M55" i="5"/>
  <c r="L55" i="5"/>
  <c r="K55" i="5"/>
  <c r="K58" i="5" s="1"/>
  <c r="J55" i="5"/>
  <c r="P54" i="5"/>
  <c r="O54" i="5"/>
  <c r="N54" i="5"/>
  <c r="N57" i="5" s="1"/>
  <c r="M54" i="5"/>
  <c r="L54" i="5"/>
  <c r="K54" i="5"/>
  <c r="K57" i="5" s="1"/>
  <c r="J54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P57" i="4" s="1"/>
  <c r="O54" i="4"/>
  <c r="N54" i="4"/>
  <c r="N57" i="4" s="1"/>
  <c r="M54" i="4"/>
  <c r="M57" i="4" s="1"/>
  <c r="L54" i="4"/>
  <c r="L57" i="4" s="1"/>
  <c r="K54" i="4"/>
  <c r="J54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K55" i="3"/>
  <c r="J55" i="3"/>
  <c r="P54" i="3"/>
  <c r="P57" i="3" s="1"/>
  <c r="O54" i="3"/>
  <c r="N54" i="3"/>
  <c r="M54" i="3"/>
  <c r="M57" i="3" s="1"/>
  <c r="L54" i="3"/>
  <c r="L57" i="3" s="1"/>
  <c r="K54" i="3"/>
  <c r="J54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J57" i="4" l="1"/>
  <c r="J58" i="6"/>
  <c r="J57" i="6"/>
  <c r="M57" i="6"/>
  <c r="M58" i="5"/>
  <c r="M57" i="5"/>
  <c r="O58" i="5"/>
  <c r="O57" i="5"/>
  <c r="L58" i="4"/>
  <c r="P58" i="4"/>
  <c r="J58" i="5"/>
  <c r="J57" i="5"/>
  <c r="L58" i="5"/>
  <c r="P58" i="5"/>
  <c r="L57" i="5"/>
  <c r="P57" i="5"/>
  <c r="Q56" i="5"/>
  <c r="K58" i="4"/>
  <c r="O58" i="4"/>
  <c r="O57" i="4"/>
  <c r="K57" i="4"/>
  <c r="Q56" i="4"/>
  <c r="M58" i="4"/>
  <c r="P58" i="3"/>
  <c r="L58" i="3"/>
  <c r="Q56" i="3"/>
  <c r="O58" i="3"/>
  <c r="O57" i="3"/>
  <c r="N57" i="3"/>
  <c r="N58" i="3"/>
  <c r="K58" i="3"/>
  <c r="K57" i="3"/>
  <c r="J57" i="3"/>
  <c r="J58" i="3"/>
  <c r="Q56" i="6"/>
  <c r="M58" i="6"/>
  <c r="O58" i="6"/>
  <c r="Q54" i="6"/>
  <c r="Q55" i="6"/>
  <c r="Q58" i="6" s="1"/>
  <c r="Q54" i="5"/>
  <c r="Q55" i="5"/>
  <c r="Q58" i="5" s="1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8" i="4"/>
  <c r="Q57" i="5"/>
  <c r="Q57" i="4"/>
  <c r="Q57" i="3"/>
  <c r="Q22" i="1" l="1"/>
  <c r="Q23" i="1"/>
  <c r="Q24" i="1"/>
  <c r="Q25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Q58" i="1" l="1"/>
  <c r="Q57" i="1"/>
</calcChain>
</file>

<file path=xl/sharedStrings.xml><?xml version="1.0" encoding="utf-8"?>
<sst xmlns="http://schemas.openxmlformats.org/spreadsheetml/2006/main" count="360" uniqueCount="255">
  <si>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</si>
  <si>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</si>
  <si>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</si>
  <si>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</si>
  <si>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</si>
  <si>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</si>
  <si>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</si>
  <si>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</si>
  <si>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</si>
  <si>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</si>
  <si>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</si>
  <si>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</si>
  <si>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</si>
  <si>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</si>
  <si>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</si>
  <si>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</si>
  <si>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</si>
  <si>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</si>
  <si>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</si>
  <si>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</si>
  <si>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</si>
  <si>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</si>
  <si>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</si>
  <si>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</si>
  <si>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ARMANDO ALVARADO ALVARADO</t>
  </si>
  <si>
    <t>211U0214</t>
  </si>
  <si>
    <t>211U0215</t>
  </si>
  <si>
    <t>211U0217</t>
  </si>
  <si>
    <t>211U0223</t>
  </si>
  <si>
    <t>211U0225</t>
  </si>
  <si>
    <t>211U0226</t>
  </si>
  <si>
    <t>211U0234</t>
  </si>
  <si>
    <t>211U0242</t>
  </si>
  <si>
    <t>211U0243</t>
  </si>
  <si>
    <t>211U0249</t>
  </si>
  <si>
    <t>GONZALEZ ROBLES ADONAY VICENTE</t>
  </si>
  <si>
    <t>HERNANDEZ BARRITA SARA ANDREA</t>
  </si>
  <si>
    <t>HERNANDEZ URIBE REGINA DE LOS ANGELES</t>
  </si>
  <si>
    <t>IXBA LAZCANO FELIPE</t>
  </si>
  <si>
    <t>MARTINEZ BARCENAS EMMANUEL</t>
  </si>
  <si>
    <t>MEZO XOLO JESUS ALBERTO</t>
  </si>
  <si>
    <t>MIROS LUCHO BENITO</t>
  </si>
  <si>
    <t>POLITO IXTEPAN IVANA YAMILA</t>
  </si>
  <si>
    <t>RAMIREZ ALEGRIA MARCO ANTONIO</t>
  </si>
  <si>
    <t>SANCHEZ SINTA FLORISSA</t>
  </si>
  <si>
    <t>VELASCO CATEMAXCA JESUS</t>
  </si>
  <si>
    <t>ADMINISTRACION DE LA CALIDAD</t>
  </si>
  <si>
    <t>605 A</t>
  </si>
  <si>
    <t>231U0015</t>
  </si>
  <si>
    <t>231U0017</t>
  </si>
  <si>
    <t>231U0028</t>
  </si>
  <si>
    <t>231U0664</t>
  </si>
  <si>
    <t>231U0036</t>
  </si>
  <si>
    <t>231U0037</t>
  </si>
  <si>
    <t>231U0038</t>
  </si>
  <si>
    <t>231U0046</t>
  </si>
  <si>
    <t>231U0049</t>
  </si>
  <si>
    <t>231U0050</t>
  </si>
  <si>
    <t>231U0058</t>
  </si>
  <si>
    <t>231U0061</t>
  </si>
  <si>
    <t>231U0074</t>
  </si>
  <si>
    <t>231U0077</t>
  </si>
  <si>
    <t>231U0079</t>
  </si>
  <si>
    <t>231U0083</t>
  </si>
  <si>
    <t>PROPIEDAD DE LOS MATERIALES</t>
  </si>
  <si>
    <t>201 C</t>
  </si>
  <si>
    <t>FEBRERO - JUNIO 2024</t>
  </si>
  <si>
    <t>BELLI ARRES LUIS MAURI</t>
  </si>
  <si>
    <t>221U0062</t>
  </si>
  <si>
    <t>BLANCO ZARATE ALAN ALVALDO</t>
  </si>
  <si>
    <t>BONOLA ALFONSO  CRISTIAN DE JESUS</t>
  </si>
  <si>
    <t>COUBERTJARAMILLO EMILY AYLIN</t>
  </si>
  <si>
    <t>TON LOPEZ MARIA FERNANDA</t>
  </si>
  <si>
    <t>VICENTE BONFIL CITLALI DEL CARMEN</t>
  </si>
  <si>
    <t>INVESTIGACION DE OPERACIONES</t>
  </si>
  <si>
    <t>410 A</t>
  </si>
  <si>
    <t>221U0495</t>
  </si>
  <si>
    <t>CAIXBA HERRERA MARIA GRISEL</t>
  </si>
  <si>
    <t>221U0496</t>
  </si>
  <si>
    <t>CHACHA PEREZ ALBA MARINA</t>
  </si>
  <si>
    <t>221U0497</t>
  </si>
  <si>
    <t>CHAGALA PUCHETA ANGEL DAVID</t>
  </si>
  <si>
    <t>221U0499</t>
  </si>
  <si>
    <t>FERMAN ATAXCA SARAHI ESMERALDA</t>
  </si>
  <si>
    <t>221U0501</t>
  </si>
  <si>
    <t>FONSECA ABRAJAN OSVANY JESUS</t>
  </si>
  <si>
    <t>221U0504</t>
  </si>
  <si>
    <t>MARIN GONZALEZ JOANA MICHELLE</t>
  </si>
  <si>
    <t>221U0506</t>
  </si>
  <si>
    <t>MENDIOLA MOLINA MARISA DE LOS ANGELES</t>
  </si>
  <si>
    <t>221U0507</t>
  </si>
  <si>
    <t>MONTAN MARTINEZ ANNETTE</t>
  </si>
  <si>
    <t>221U0508</t>
  </si>
  <si>
    <t>PAXTIAN CAMPECHANO RAFAEL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</si>
  <si>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</si>
  <si>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</si>
  <si>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</si>
  <si>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</si>
  <si>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</si>
  <si>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</si>
  <si>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221U0513</t>
  </si>
  <si>
    <t>REYES GEREZANO ITZEL ELENA</t>
  </si>
  <si>
    <t>221U0514</t>
  </si>
  <si>
    <t>REYES TEPOX PABLO</t>
  </si>
  <si>
    <t>221U0516</t>
  </si>
  <si>
    <t>RODRIGUEZ GONZALEZ JOSE MANUEL</t>
  </si>
  <si>
    <t>221U0517</t>
  </si>
  <si>
    <t>RODRIGUEZ VELASCO BRIAN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</si>
  <si>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</si>
  <si>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</si>
  <si>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</si>
  <si>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</si>
  <si>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</si>
  <si>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</si>
  <si>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</si>
  <si>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</si>
  <si>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221U0524</t>
  </si>
  <si>
    <t>TOTO FISCAL ISELA</t>
  </si>
  <si>
    <t>METODOS CUANTITATIVOS PARA LA ADMON</t>
  </si>
  <si>
    <t>405 B</t>
  </si>
  <si>
    <t>221U0268</t>
  </si>
  <si>
    <t>ALVARES MIXTEGA ITZEL ARELY</t>
  </si>
  <si>
    <t>221U0270</t>
  </si>
  <si>
    <t>ANDRADE CARMONA LESLIE</t>
  </si>
  <si>
    <t>221U0279</t>
  </si>
  <si>
    <t>CHAGALA PACHECO FLOR EDITH</t>
  </si>
  <si>
    <t>221U0837</t>
  </si>
  <si>
    <t>CHONTAL MUÑOZ ARELI NOEMI</t>
  </si>
  <si>
    <t>221U0282</t>
  </si>
  <si>
    <t>CHONTAL VILLEGAS JORGE ALFREDO</t>
  </si>
  <si>
    <t>221U0289</t>
  </si>
  <si>
    <t>ESCRIBANO PRETELIN OSCAR MANUEL</t>
  </si>
  <si>
    <t>221U0290</t>
  </si>
  <si>
    <t>GARCIA MARTINEZ LIZETH</t>
  </si>
  <si>
    <t>221U0291</t>
  </si>
  <si>
    <t>GONZALEZ FLORES JUAN FERNANDO</t>
  </si>
  <si>
    <t>221U0293</t>
  </si>
  <si>
    <t>HERNANDEZ CISNEROS CARLOS JOSE</t>
  </si>
  <si>
    <t>221U0297</t>
  </si>
  <si>
    <t>HERRERA ROLON SHAILA</t>
  </si>
  <si>
    <t>221U0298</t>
  </si>
  <si>
    <t>JIMENEZ TENORIO CHRISTIAN JHOVANY</t>
  </si>
  <si>
    <t>221U0300</t>
  </si>
  <si>
    <t>LUCHO MUÑOZ ALEYDIS LISETE</t>
  </si>
  <si>
    <t>221U0308</t>
  </si>
  <si>
    <t>MENDOZA ACULTECO CLAUDIA JAZMIN</t>
  </si>
  <si>
    <t>221U0309</t>
  </si>
  <si>
    <t>MEZO POLITO YULISSA</t>
  </si>
  <si>
    <t>221U0346</t>
  </si>
  <si>
    <t>MORISCO SANTANA EVELYN</t>
  </si>
  <si>
    <t>221U0316</t>
  </si>
  <si>
    <t>PAEZ GONZALEZ KENIA JOSELYN</t>
  </si>
  <si>
    <t>221U0347</t>
  </si>
  <si>
    <t>PALAS CHACHA DANIELA JOSSAJANDHY</t>
  </si>
  <si>
    <t>221U0319</t>
  </si>
  <si>
    <t>PITALUA MARTINEZ ANDREA</t>
  </si>
  <si>
    <t>221U0320</t>
  </si>
  <si>
    <t>PUCHETA ARRES JUAN ANGEL</t>
  </si>
  <si>
    <t>221U0321</t>
  </si>
  <si>
    <t>PUCHETA PALAYOT KARINA GPE</t>
  </si>
  <si>
    <t>221U0322</t>
  </si>
  <si>
    <t>PUCHETA VILLEGAS SERGIO ALMIR</t>
  </si>
  <si>
    <t>221U0324</t>
  </si>
  <si>
    <t>RODRIGUEZ XOLO MONTSERRAT</t>
  </si>
  <si>
    <t>221U0325</t>
  </si>
  <si>
    <t>RODRIGUEZ ZAMORA ESTRELLA</t>
  </si>
  <si>
    <t>221U0326</t>
  </si>
  <si>
    <t>ROSARIO OBIL DAVID</t>
  </si>
  <si>
    <t>221U0328</t>
  </si>
  <si>
    <t>SALAZAR MARCIAL ROSA ISELA</t>
  </si>
  <si>
    <t>221U0332</t>
  </si>
  <si>
    <t>TEMICH CHAGALA JOSE FERNANDO</t>
  </si>
  <si>
    <t>221U0333</t>
  </si>
  <si>
    <t>TEMICH ZAPO ORLANDO DE JESUS</t>
  </si>
  <si>
    <t>221U0334</t>
  </si>
  <si>
    <t>TEOBA COTO MIGUEL ANGEL</t>
  </si>
  <si>
    <t>221U0336</t>
  </si>
  <si>
    <t>USCANGA REYES CHRISTOPHER</t>
  </si>
  <si>
    <t>221U0337</t>
  </si>
  <si>
    <t>VARA CHACHA FELISA GPE</t>
  </si>
  <si>
    <t>221U0341</t>
  </si>
  <si>
    <t>VERDEJO LUNA AGUSTIN</t>
  </si>
  <si>
    <t>605 B</t>
  </si>
  <si>
    <t>211U0219</t>
  </si>
  <si>
    <t>CANCINO CHIGUIL KARLA VANESSA</t>
  </si>
  <si>
    <t>211U0224</t>
  </si>
  <si>
    <t>CHIGUIL PUCHETA ANDREA LIZETH</t>
  </si>
  <si>
    <t>211U0647</t>
  </si>
  <si>
    <t>CRUZ CONTRERAS DALLIANS</t>
  </si>
  <si>
    <t>211U0239</t>
  </si>
  <si>
    <t>GUTIERREZ HERVIS ALONDRA</t>
  </si>
  <si>
    <t>211U0241</t>
  </si>
  <si>
    <t>ISIDORO COYOLT BRAYAN</t>
  </si>
  <si>
    <t>211U0253</t>
  </si>
  <si>
    <t>NORIEGA CARDENAS EVELYN NICOL</t>
  </si>
  <si>
    <t>211U0266</t>
  </si>
  <si>
    <t>PUCHETA VELASCO DANIEL</t>
  </si>
  <si>
    <t>211U0268</t>
  </si>
  <si>
    <t>RESENDIZ COBAXIN BRAD HILARIO</t>
  </si>
  <si>
    <t>211U0269</t>
  </si>
  <si>
    <t>REYES DOMINGUEZ LUCERO DE LOS A</t>
  </si>
  <si>
    <t>211U0271</t>
  </si>
  <si>
    <t>REYES TORRES JALIL</t>
  </si>
  <si>
    <t>211U0274</t>
  </si>
  <si>
    <t>SALAS BAXIN DANAHI</t>
  </si>
  <si>
    <t>211U0276</t>
  </si>
  <si>
    <t>SINANCA RUIZ MARITZA JAQUELINE</t>
  </si>
  <si>
    <t>211U0277</t>
  </si>
  <si>
    <t>TEGOMA DAYRA</t>
  </si>
  <si>
    <t>211U0280</t>
  </si>
  <si>
    <t>TORNADO HERNANDEZ KAREN</t>
  </si>
  <si>
    <t>221U0212</t>
  </si>
  <si>
    <t>BAXIN POLITO FATIMA ALEJANDRA</t>
  </si>
  <si>
    <t>BUSTAMANTE FISCAL ANAHI</t>
  </si>
  <si>
    <t>CABAÑAS VILLASANA JUAN MANUEL</t>
  </si>
  <si>
    <t>CAGAL XOLO GABRIELA</t>
  </si>
  <si>
    <t>211U0617</t>
  </si>
  <si>
    <t>CASTRO XALA AIXA MICHELLE</t>
  </si>
  <si>
    <t>CHIBAMBA IGNOT ESTRELLA</t>
  </si>
  <si>
    <t>CHIPOL XALA JOSUE</t>
  </si>
  <si>
    <t>CHONTAL GARCIA DIANA YAZARET</t>
  </si>
  <si>
    <t>FISCAL CATEMAXCA ISAEL</t>
  </si>
  <si>
    <t>211U0615</t>
  </si>
  <si>
    <t>IXBA CHONTAL PERLA DEL C</t>
  </si>
  <si>
    <t>IZQUIERDO CARRION RICARDO</t>
  </si>
  <si>
    <t>LAZARO MARTINEZ HERIBERTO CARLOS</t>
  </si>
  <si>
    <t>MARTINEZ MARTINEZ VIXTOR HUGO</t>
  </si>
  <si>
    <t>211U0252</t>
  </si>
  <si>
    <t>MORALES HERNANDEZ ZAZIL-HA ZILVANI</t>
  </si>
  <si>
    <t>211U0254</t>
  </si>
  <si>
    <t>OLEA CATEMAXCA KENIA SARAHI</t>
  </si>
  <si>
    <t>211U0255</t>
  </si>
  <si>
    <t>ORTEGA SANCHEZ ANGEL ANDRES</t>
  </si>
  <si>
    <t>211U0256</t>
  </si>
  <si>
    <t>OSORIO IXTEPAN MARCOS</t>
  </si>
  <si>
    <t>211U0260</t>
  </si>
  <si>
    <t>PEREZ ESCRIBANO LAISA CONCEPCION</t>
  </si>
  <si>
    <t>211U0265</t>
  </si>
  <si>
    <t>PRETELIN FONSECA MARIA JOSE</t>
  </si>
  <si>
    <t>211U0270</t>
  </si>
  <si>
    <t>REYES SOSME ALEX</t>
  </si>
  <si>
    <t>211U0272</t>
  </si>
  <si>
    <t>RODRIGUEZ MARCIAL HEIDI ANGELICA</t>
  </si>
  <si>
    <t>211U0273</t>
  </si>
  <si>
    <t>SAINZ CHIGUIL ALEJANDRA</t>
  </si>
  <si>
    <t>211U0279</t>
  </si>
  <si>
    <t>TEPOX CHAPOL ROSA YASMIN</t>
  </si>
  <si>
    <t>211U0284</t>
  </si>
  <si>
    <t>VAZQUEZ CORDERO CARLOS YAVHET</t>
  </si>
  <si>
    <t>211U0614</t>
  </si>
  <si>
    <t>VELASCO CONTRERAS GUSTAVO</t>
  </si>
  <si>
    <t>211U0286</t>
  </si>
  <si>
    <t>VERGARA POLITO MARIA MAGDALENA</t>
  </si>
  <si>
    <t>211U0289</t>
  </si>
  <si>
    <t>XOLO TORNADO LIZBETH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</si>
</sst>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0" fillId="0" borderId="2" xfId="0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178593</xdr:colOff>
      <xdr:row>60</xdr:row>
      <xdr:rowOff>8504</xdr:rowOff>
    </xdr:from>
    <xdr:to>
      <xdr:col>12</xdr:col>
      <xdr:colOff>348683</xdr:colOff>
      <xdr:row>60</xdr:row>
      <xdr:rowOff>360989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38749" y="11106830"/>
          <a:ext cx="552791" cy="352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145791</xdr:colOff>
      <xdr:row>59</xdr:row>
      <xdr:rowOff>184668</xdr:rowOff>
    </xdr:from>
    <xdr:to>
      <xdr:col>12</xdr:col>
      <xdr:colOff>349898</xdr:colOff>
      <xdr:row>60</xdr:row>
      <xdr:rowOff>341550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29031" y="11507755"/>
          <a:ext cx="583163" cy="351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242161</xdr:colOff>
      <xdr:row>60</xdr:row>
      <xdr:rowOff>32288</xdr:rowOff>
    </xdr:from>
    <xdr:to>
      <xdr:col>12</xdr:col>
      <xdr:colOff>387458</xdr:colOff>
      <xdr:row>60</xdr:row>
      <xdr:rowOff>355170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43686" y="11510720"/>
          <a:ext cx="524683" cy="3228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274450</xdr:colOff>
      <xdr:row>60</xdr:row>
      <xdr:rowOff>40360</xdr:rowOff>
    </xdr:from>
    <xdr:to>
      <xdr:col>13</xdr:col>
      <xdr:colOff>56504</xdr:colOff>
      <xdr:row>61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75975" y="11518792"/>
          <a:ext cx="589258" cy="3390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297656</xdr:colOff>
      <xdr:row>60</xdr:row>
      <xdr:rowOff>42521</xdr:rowOff>
    </xdr:from>
    <xdr:to>
      <xdr:col>13</xdr:col>
      <xdr:colOff>42523</xdr:colOff>
      <xdr:row>60</xdr:row>
      <xdr:rowOff>357186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57812" y="11140847"/>
          <a:ext cx="552791" cy="3146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topLeftCell="A8" zoomScale="112" zoomScaleNormal="112" workbookViewId="0">
      <selection activeCell="T10" sqref="T10:T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17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"/>
      <c r="R3" s="1"/>
    </row>
    <row r="4" spans="2:18" x14ac:dyDescent="0.25">
      <c r="C4" t="s">
        <v>0</v>
      </c>
      <c r="D4" s="22" t="s">
        <v>64</v>
      </c>
      <c r="E4" s="22"/>
      <c r="F4" s="22"/>
      <c r="G4" s="22"/>
      <c r="I4" t="s">
        <v>1</v>
      </c>
      <c r="J4" s="24" t="s">
        <v>65</v>
      </c>
      <c r="K4" s="24"/>
      <c r="M4" t="s">
        <v>2</v>
      </c>
      <c r="N4" s="25">
        <v>45357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66</v>
      </c>
      <c r="E6" s="24"/>
      <c r="F6" s="24"/>
      <c r="G6" s="24"/>
      <c r="I6" s="18" t="s">
        <v>22</v>
      </c>
      <c r="J6" s="18"/>
      <c r="K6" s="36" t="s">
        <v>24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48</v>
      </c>
      <c r="D9" s="23" t="s">
        <v>67</v>
      </c>
      <c r="E9" s="23"/>
      <c r="F9" s="23"/>
      <c r="G9" s="23"/>
      <c r="H9" s="23"/>
      <c r="I9" s="23"/>
      <c r="J9" s="4">
        <v>78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11.142857142857142</v>
      </c>
    </row>
    <row r="10" spans="2:18" x14ac:dyDescent="0.25">
      <c r="B10" s="6">
        <f>B9+1</f>
        <v>2</v>
      </c>
      <c r="C10" s="4" t="s">
        <v>68</v>
      </c>
      <c r="D10" s="23" t="s">
        <v>69</v>
      </c>
      <c r="E10" s="23"/>
      <c r="F10" s="23"/>
      <c r="G10" s="23"/>
      <c r="H10" s="23"/>
      <c r="I10" s="23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5" si="0">SUM(J10:P10)/7</f>
        <v>0</v>
      </c>
    </row>
    <row r="11" spans="2:18" x14ac:dyDescent="0.25">
      <c r="B11" s="6">
        <v>3</v>
      </c>
      <c r="C11" s="4" t="s">
        <v>49</v>
      </c>
      <c r="D11" s="23" t="s">
        <v>70</v>
      </c>
      <c r="E11" s="23"/>
      <c r="F11" s="23"/>
      <c r="G11" s="23"/>
      <c r="H11" s="23"/>
      <c r="I11" s="23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x14ac:dyDescent="0.25">
      <c r="B12" s="6">
        <v>4</v>
      </c>
      <c r="C12" s="4" t="s">
        <v>50</v>
      </c>
      <c r="D12" s="23" t="s">
        <v>71</v>
      </c>
      <c r="E12" s="23"/>
      <c r="F12" s="23"/>
      <c r="G12" s="23"/>
      <c r="H12" s="23"/>
      <c r="I12" s="23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25">
      <c r="B13" s="6">
        <v>5</v>
      </c>
      <c r="C13" s="4" t="s">
        <v>51</v>
      </c>
      <c r="D13" s="23" t="s">
        <v>35</v>
      </c>
      <c r="E13" s="23"/>
      <c r="F13" s="23"/>
      <c r="G13" s="23"/>
      <c r="H13" s="23"/>
      <c r="I13" s="23"/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12.857142857142858</v>
      </c>
    </row>
    <row r="14" spans="2:18" x14ac:dyDescent="0.25">
      <c r="B14" s="6">
        <v>6</v>
      </c>
      <c r="C14" s="4" t="s">
        <v>53</v>
      </c>
      <c r="D14" s="23" t="s">
        <v>36</v>
      </c>
      <c r="E14" s="23"/>
      <c r="F14" s="23"/>
      <c r="G14" s="23"/>
      <c r="H14" s="23"/>
      <c r="I14" s="23"/>
      <c r="J14" s="4">
        <v>81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11.571428571428571</v>
      </c>
    </row>
    <row r="15" spans="2:18" x14ac:dyDescent="0.25">
      <c r="B15" s="6">
        <v>7</v>
      </c>
      <c r="C15" s="4" t="s">
        <v>52</v>
      </c>
      <c r="D15" s="23" t="s">
        <v>37</v>
      </c>
      <c r="E15" s="23"/>
      <c r="F15" s="23"/>
      <c r="G15" s="23"/>
      <c r="H15" s="23"/>
      <c r="I15" s="23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</v>
      </c>
    </row>
    <row r="16" spans="2:18" x14ac:dyDescent="0.25">
      <c r="B16" s="6">
        <v>8</v>
      </c>
      <c r="C16" s="4" t="s">
        <v>54</v>
      </c>
      <c r="D16" s="23" t="s">
        <v>38</v>
      </c>
      <c r="E16" s="23"/>
      <c r="F16" s="23"/>
      <c r="G16" s="23"/>
      <c r="H16" s="23"/>
      <c r="I16" s="23"/>
      <c r="J16" s="4">
        <v>85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12.142857142857142</v>
      </c>
    </row>
    <row r="17" spans="2:17" x14ac:dyDescent="0.25">
      <c r="B17" s="6">
        <v>9</v>
      </c>
      <c r="C17" s="4" t="s">
        <v>55</v>
      </c>
      <c r="D17" s="23" t="s">
        <v>39</v>
      </c>
      <c r="E17" s="23"/>
      <c r="F17" s="23"/>
      <c r="G17" s="23"/>
      <c r="H17" s="23"/>
      <c r="I17" s="23"/>
      <c r="J17" s="4">
        <v>80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11.428571428571429</v>
      </c>
    </row>
    <row r="18" spans="2:17" x14ac:dyDescent="0.25">
      <c r="B18" s="6">
        <v>10</v>
      </c>
      <c r="C18" s="4" t="s">
        <v>56</v>
      </c>
      <c r="D18" s="23" t="s">
        <v>40</v>
      </c>
      <c r="E18" s="23"/>
      <c r="F18" s="23"/>
      <c r="G18" s="23"/>
      <c r="H18" s="23"/>
      <c r="I18" s="23"/>
      <c r="J18" s="4">
        <v>93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13.285714285714286</v>
      </c>
    </row>
    <row r="19" spans="2:17" x14ac:dyDescent="0.25">
      <c r="B19" s="6">
        <v>11</v>
      </c>
      <c r="C19" s="4" t="s">
        <v>57</v>
      </c>
      <c r="D19" s="23" t="s">
        <v>41</v>
      </c>
      <c r="E19" s="23"/>
      <c r="F19" s="23"/>
      <c r="G19" s="23"/>
      <c r="H19" s="23"/>
      <c r="I19" s="23"/>
      <c r="J19" s="4">
        <v>85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12.142857142857142</v>
      </c>
    </row>
    <row r="20" spans="2:17" x14ac:dyDescent="0.25">
      <c r="B20" s="6">
        <v>12</v>
      </c>
      <c r="C20" s="4" t="s">
        <v>58</v>
      </c>
      <c r="D20" s="23" t="s">
        <v>42</v>
      </c>
      <c r="E20" s="23"/>
      <c r="F20" s="23"/>
      <c r="G20" s="23"/>
      <c r="H20" s="23"/>
      <c r="I20" s="23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12.857142857142858</v>
      </c>
    </row>
    <row r="21" spans="2:17" x14ac:dyDescent="0.25">
      <c r="B21" s="6">
        <v>13</v>
      </c>
      <c r="C21" s="4" t="s">
        <v>59</v>
      </c>
      <c r="D21" s="23" t="s">
        <v>43</v>
      </c>
      <c r="E21" s="23"/>
      <c r="F21" s="23"/>
      <c r="G21" s="23"/>
      <c r="H21" s="23"/>
      <c r="I21" s="23"/>
      <c r="J21" s="4">
        <v>85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12.142857142857142</v>
      </c>
    </row>
    <row r="22" spans="2:17" x14ac:dyDescent="0.25">
      <c r="B22" s="6">
        <v>14</v>
      </c>
      <c r="C22" s="4" t="s">
        <v>60</v>
      </c>
      <c r="D22" s="23" t="s">
        <v>44</v>
      </c>
      <c r="E22" s="23"/>
      <c r="F22" s="23"/>
      <c r="G22" s="23"/>
      <c r="H22" s="23"/>
      <c r="I22" s="23"/>
      <c r="J22" s="4">
        <v>76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10.857142857142858</v>
      </c>
    </row>
    <row r="23" spans="2:17" x14ac:dyDescent="0.25">
      <c r="B23" s="6">
        <v>15</v>
      </c>
      <c r="C23" s="4" t="s">
        <v>61</v>
      </c>
      <c r="D23" s="23" t="s">
        <v>72</v>
      </c>
      <c r="E23" s="23"/>
      <c r="F23" s="23"/>
      <c r="G23" s="23"/>
      <c r="H23" s="23"/>
      <c r="I23" s="23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v>16</v>
      </c>
      <c r="C24" s="4" t="s">
        <v>62</v>
      </c>
      <c r="D24" s="23" t="s">
        <v>45</v>
      </c>
      <c r="E24" s="23"/>
      <c r="F24" s="23"/>
      <c r="G24" s="23"/>
      <c r="H24" s="23"/>
      <c r="I24" s="23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25">
      <c r="B25" s="6">
        <v>17</v>
      </c>
      <c r="C25" s="4" t="s">
        <v>63</v>
      </c>
      <c r="D25" s="23" t="s">
        <v>73</v>
      </c>
      <c r="E25" s="23"/>
      <c r="F25" s="23"/>
      <c r="G25" s="23"/>
      <c r="H25" s="23"/>
      <c r="I25" s="23"/>
      <c r="J25" s="4">
        <v>81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11.571428571428571</v>
      </c>
    </row>
    <row r="26" spans="2:17" x14ac:dyDescent="0.25">
      <c r="B26" s="6">
        <v>18</v>
      </c>
      <c r="C26" s="4"/>
      <c r="D26" s="28"/>
      <c r="E26" s="29"/>
      <c r="F26" s="29"/>
      <c r="G26" s="29"/>
      <c r="H26" s="29"/>
      <c r="I26" s="30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v>19</v>
      </c>
      <c r="C27" s="4"/>
      <c r="D27" s="28"/>
      <c r="E27" s="29"/>
      <c r="F27" s="29"/>
      <c r="G27" s="29"/>
      <c r="H27" s="29"/>
      <c r="I27" s="30"/>
      <c r="J27" s="16"/>
      <c r="K27" s="4"/>
      <c r="L27" s="4"/>
      <c r="M27" s="4"/>
      <c r="N27" s="4"/>
      <c r="O27" s="4"/>
      <c r="P27" s="4"/>
      <c r="Q27" s="10"/>
    </row>
    <row r="28" spans="2:17" x14ac:dyDescent="0.25">
      <c r="B28" s="6">
        <v>20</v>
      </c>
      <c r="C28" s="4"/>
      <c r="D28" s="28"/>
      <c r="E28" s="29"/>
      <c r="F28" s="29"/>
      <c r="G28" s="29"/>
      <c r="H28" s="29"/>
      <c r="I28" s="3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v>21</v>
      </c>
      <c r="C29" s="4"/>
      <c r="D29" s="28"/>
      <c r="E29" s="29"/>
      <c r="F29" s="29"/>
      <c r="G29" s="29"/>
      <c r="H29" s="29"/>
      <c r="I29" s="3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v>22</v>
      </c>
      <c r="C30" s="4"/>
      <c r="D30" s="28"/>
      <c r="E30" s="29"/>
      <c r="F30" s="29"/>
      <c r="G30" s="29"/>
      <c r="H30" s="29"/>
      <c r="I30" s="3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v>23</v>
      </c>
      <c r="C31" s="4"/>
      <c r="D31" s="28"/>
      <c r="E31" s="29"/>
      <c r="F31" s="29"/>
      <c r="G31" s="29"/>
      <c r="H31" s="29"/>
      <c r="I31" s="3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v>24</v>
      </c>
      <c r="C32" s="4"/>
      <c r="D32" s="28"/>
      <c r="E32" s="29"/>
      <c r="F32" s="29"/>
      <c r="G32" s="29"/>
      <c r="H32" s="29"/>
      <c r="I32" s="3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v>25</v>
      </c>
      <c r="C33" s="4"/>
      <c r="D33" s="28"/>
      <c r="E33" s="29"/>
      <c r="F33" s="29"/>
      <c r="G33" s="29"/>
      <c r="H33" s="29"/>
      <c r="I33" s="3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v>26</v>
      </c>
      <c r="C34" s="4"/>
      <c r="D34" s="28"/>
      <c r="E34" s="29"/>
      <c r="F34" s="29"/>
      <c r="G34" s="29"/>
      <c r="H34" s="29"/>
      <c r="I34" s="3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v>27</v>
      </c>
      <c r="C35" s="4"/>
      <c r="D35" s="28"/>
      <c r="E35" s="29"/>
      <c r="F35" s="29"/>
      <c r="G35" s="29"/>
      <c r="H35" s="29"/>
      <c r="I35" s="3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v>28</v>
      </c>
      <c r="C36" s="4"/>
      <c r="D36" s="28"/>
      <c r="E36" s="29"/>
      <c r="F36" s="29"/>
      <c r="G36" s="29"/>
      <c r="H36" s="29"/>
      <c r="I36" s="3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v>29</v>
      </c>
      <c r="C37" s="4"/>
      <c r="D37" s="28"/>
      <c r="E37" s="29"/>
      <c r="F37" s="29"/>
      <c r="G37" s="29"/>
      <c r="H37" s="29"/>
      <c r="I37" s="3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v>30</v>
      </c>
      <c r="C38" s="4"/>
      <c r="D38" s="28"/>
      <c r="E38" s="29"/>
      <c r="F38" s="29"/>
      <c r="G38" s="29"/>
      <c r="H38" s="29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v>31</v>
      </c>
      <c r="C39" s="4"/>
      <c r="D39" s="28"/>
      <c r="E39" s="29"/>
      <c r="F39" s="29"/>
      <c r="G39" s="29"/>
      <c r="H39" s="29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v>32</v>
      </c>
      <c r="C40" s="4"/>
      <c r="D40" s="28"/>
      <c r="E40" s="29"/>
      <c r="F40" s="29"/>
      <c r="G40" s="29"/>
      <c r="H40" s="29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v>33</v>
      </c>
      <c r="C41" s="4"/>
      <c r="D41" s="28"/>
      <c r="E41" s="29"/>
      <c r="F41" s="29"/>
      <c r="G41" s="29"/>
      <c r="H41" s="29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v>34</v>
      </c>
      <c r="C42" s="4"/>
      <c r="D42" s="28"/>
      <c r="E42" s="29"/>
      <c r="F42" s="29"/>
      <c r="G42" s="29"/>
      <c r="H42" s="29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v>35</v>
      </c>
      <c r="C43" s="4"/>
      <c r="D43" s="28"/>
      <c r="E43" s="29"/>
      <c r="F43" s="29"/>
      <c r="G43" s="29"/>
      <c r="H43" s="29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v>37</v>
      </c>
      <c r="C45" s="6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19" t="s">
        <v>19</v>
      </c>
      <c r="I54" s="19"/>
      <c r="J54" s="11">
        <f t="shared" ref="J54:P54" si="1">COUNTIF(J9:J53,"&gt;=70")</f>
        <v>16</v>
      </c>
      <c r="K54" s="11">
        <f t="shared" si="1"/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>COUNTIF(Q9:Q49,"&gt;=70")</f>
        <v>0</v>
      </c>
    </row>
    <row r="55" spans="2:17" x14ac:dyDescent="0.25">
      <c r="C55" s="18"/>
      <c r="D55" s="18"/>
      <c r="E55" s="8"/>
      <c r="H55" s="20" t="s">
        <v>20</v>
      </c>
      <c r="I55" s="20"/>
      <c r="J55" s="12">
        <f t="shared" ref="J55:Q55" si="2">COUNTIF(J9:J53,"&lt;70")</f>
        <v>1</v>
      </c>
      <c r="K55" s="12">
        <f t="shared" si="2"/>
        <v>17</v>
      </c>
      <c r="L55" s="12">
        <f t="shared" si="2"/>
        <v>17</v>
      </c>
      <c r="M55" s="12">
        <f t="shared" si="2"/>
        <v>17</v>
      </c>
      <c r="N55" s="12">
        <f t="shared" si="2"/>
        <v>17</v>
      </c>
      <c r="O55" s="12">
        <f t="shared" si="2"/>
        <v>17</v>
      </c>
      <c r="P55" s="12">
        <f t="shared" si="2"/>
        <v>17</v>
      </c>
      <c r="Q55" s="12">
        <f t="shared" si="2"/>
        <v>17</v>
      </c>
    </row>
    <row r="56" spans="2:17" x14ac:dyDescent="0.25">
      <c r="C56" s="18"/>
      <c r="D56" s="18"/>
      <c r="E56" s="18"/>
      <c r="H56" s="20" t="s">
        <v>21</v>
      </c>
      <c r="I56" s="20"/>
      <c r="J56" s="12">
        <f t="shared" ref="J56:Q56" si="3">COUNT(J9:J53)</f>
        <v>17</v>
      </c>
      <c r="K56" s="12">
        <f t="shared" si="3"/>
        <v>17</v>
      </c>
      <c r="L56" s="12">
        <f t="shared" si="3"/>
        <v>17</v>
      </c>
      <c r="M56" s="12">
        <f t="shared" si="3"/>
        <v>17</v>
      </c>
      <c r="N56" s="12">
        <f t="shared" si="3"/>
        <v>17</v>
      </c>
      <c r="O56" s="12">
        <f t="shared" si="3"/>
        <v>17</v>
      </c>
      <c r="P56" s="12">
        <f t="shared" si="3"/>
        <v>17</v>
      </c>
      <c r="Q56" s="12">
        <f t="shared" si="3"/>
        <v>17</v>
      </c>
    </row>
    <row r="57" spans="2:17" x14ac:dyDescent="0.25">
      <c r="C57" s="18"/>
      <c r="D57" s="18"/>
      <c r="E57" s="1"/>
      <c r="H57" s="21" t="s">
        <v>16</v>
      </c>
      <c r="I57" s="21"/>
      <c r="J57" s="13">
        <f>J54/J56</f>
        <v>0.94117647058823528</v>
      </c>
      <c r="K57" s="14">
        <f t="shared" ref="K57:Q57" si="4">K54/K56</f>
        <v>0</v>
      </c>
      <c r="L57" s="14">
        <f t="shared" si="4"/>
        <v>0</v>
      </c>
      <c r="M57" s="14">
        <f t="shared" si="4"/>
        <v>0</v>
      </c>
      <c r="N57" s="14">
        <f t="shared" si="4"/>
        <v>0</v>
      </c>
      <c r="O57" s="14">
        <f t="shared" si="4"/>
        <v>0</v>
      </c>
      <c r="P57" s="14">
        <f t="shared" si="4"/>
        <v>0</v>
      </c>
      <c r="Q57" s="14">
        <f t="shared" si="4"/>
        <v>0</v>
      </c>
    </row>
    <row r="58" spans="2:17" x14ac:dyDescent="0.25">
      <c r="C58" s="18"/>
      <c r="D58" s="18"/>
      <c r="E58" s="1"/>
      <c r="H58" s="21" t="s">
        <v>17</v>
      </c>
      <c r="I58" s="21"/>
      <c r="J58" s="13">
        <f>J55/J56</f>
        <v>5.8823529411764705E-2</v>
      </c>
      <c r="K58" s="13">
        <f t="shared" ref="K58:Q58" si="5">K55/K56</f>
        <v>1</v>
      </c>
      <c r="L58" s="14">
        <f t="shared" si="5"/>
        <v>1</v>
      </c>
      <c r="M58" s="14">
        <f t="shared" si="5"/>
        <v>1</v>
      </c>
      <c r="N58" s="14">
        <f t="shared" si="5"/>
        <v>1</v>
      </c>
      <c r="O58" s="14">
        <f t="shared" si="5"/>
        <v>1</v>
      </c>
      <c r="P58" s="14">
        <f t="shared" si="5"/>
        <v>1</v>
      </c>
      <c r="Q58" s="14">
        <f t="shared" si="5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ht="30" customHeight="1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22:I22"/>
    <mergeCell ref="D38:I38"/>
    <mergeCell ref="D39:I39"/>
    <mergeCell ref="D45:I45"/>
    <mergeCell ref="D23:I23"/>
    <mergeCell ref="D24:I24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15" zoomScale="98" zoomScaleNormal="98" workbookViewId="0">
      <selection activeCell="T15" sqref="T15:T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17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"/>
      <c r="R3" s="1"/>
    </row>
    <row r="4" spans="2:18" x14ac:dyDescent="0.25">
      <c r="C4" t="s">
        <v>0</v>
      </c>
      <c r="D4" s="22" t="s">
        <v>74</v>
      </c>
      <c r="E4" s="22"/>
      <c r="F4" s="22"/>
      <c r="G4" s="22"/>
      <c r="I4" t="s">
        <v>1</v>
      </c>
      <c r="J4" s="38" t="s">
        <v>75</v>
      </c>
      <c r="K4" s="38"/>
      <c r="M4" t="s">
        <v>2</v>
      </c>
      <c r="N4" s="25">
        <v>45357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66</v>
      </c>
      <c r="E6" s="24"/>
      <c r="F6" s="24"/>
      <c r="G6" s="24"/>
      <c r="I6" s="18" t="s">
        <v>22</v>
      </c>
      <c r="J6" s="18"/>
      <c r="K6" s="36" t="s">
        <v>24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76</v>
      </c>
      <c r="D9" s="23" t="s">
        <v>77</v>
      </c>
      <c r="E9" s="23"/>
      <c r="F9" s="23"/>
      <c r="G9" s="23"/>
      <c r="H9" s="23"/>
      <c r="I9" s="23"/>
      <c r="J9" s="4">
        <v>76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10.857142857142858</v>
      </c>
    </row>
    <row r="10" spans="2:18" x14ac:dyDescent="0.25">
      <c r="B10" s="6">
        <f>B9+1</f>
        <v>2</v>
      </c>
      <c r="C10" s="4" t="s">
        <v>78</v>
      </c>
      <c r="D10" s="23" t="s">
        <v>79</v>
      </c>
      <c r="E10" s="23"/>
      <c r="F10" s="23"/>
      <c r="G10" s="23"/>
      <c r="H10" s="23"/>
      <c r="I10" s="23"/>
      <c r="J10" s="4">
        <v>71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9" si="0">SUM(J10:P10)/7</f>
        <v>10.142857142857142</v>
      </c>
    </row>
    <row r="11" spans="2:18" x14ac:dyDescent="0.25">
      <c r="B11" s="6">
        <f t="shared" ref="B11:B53" si="1">B10+1</f>
        <v>3</v>
      </c>
      <c r="C11" s="4" t="s">
        <v>80</v>
      </c>
      <c r="D11" s="23" t="s">
        <v>81</v>
      </c>
      <c r="E11" s="23"/>
      <c r="F11" s="23"/>
      <c r="G11" s="23"/>
      <c r="H11" s="23"/>
      <c r="I11" s="23"/>
      <c r="J11" s="4">
        <v>81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11.571428571428571</v>
      </c>
    </row>
    <row r="12" spans="2:18" x14ac:dyDescent="0.25">
      <c r="B12" s="6">
        <f t="shared" si="1"/>
        <v>4</v>
      </c>
      <c r="C12" s="4" t="s">
        <v>82</v>
      </c>
      <c r="D12" s="23" t="s">
        <v>83</v>
      </c>
      <c r="E12" s="23"/>
      <c r="F12" s="23"/>
      <c r="G12" s="23"/>
      <c r="H12" s="23"/>
      <c r="I12" s="23"/>
      <c r="J12" s="4">
        <v>81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11.571428571428571</v>
      </c>
    </row>
    <row r="13" spans="2:18" x14ac:dyDescent="0.25">
      <c r="B13" s="6">
        <f t="shared" si="1"/>
        <v>5</v>
      </c>
      <c r="C13" s="4" t="s">
        <v>84</v>
      </c>
      <c r="D13" s="23" t="s">
        <v>85</v>
      </c>
      <c r="E13" s="23"/>
      <c r="F13" s="23"/>
      <c r="G13" s="23"/>
      <c r="H13" s="23"/>
      <c r="I13" s="23"/>
      <c r="J13" s="4">
        <v>72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10.285714285714286</v>
      </c>
    </row>
    <row r="14" spans="2:18" x14ac:dyDescent="0.25">
      <c r="B14" s="6">
        <f t="shared" si="1"/>
        <v>6</v>
      </c>
      <c r="C14" s="4" t="s">
        <v>86</v>
      </c>
      <c r="D14" s="23" t="s">
        <v>87</v>
      </c>
      <c r="E14" s="23"/>
      <c r="F14" s="23"/>
      <c r="G14" s="23"/>
      <c r="H14" s="23"/>
      <c r="I14" s="23"/>
      <c r="J14" s="4">
        <v>84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</v>
      </c>
    </row>
    <row r="15" spans="2:18" x14ac:dyDescent="0.25">
      <c r="B15" s="6">
        <f t="shared" si="1"/>
        <v>7</v>
      </c>
      <c r="C15" s="4" t="s">
        <v>88</v>
      </c>
      <c r="D15" s="23" t="s">
        <v>89</v>
      </c>
      <c r="E15" s="23"/>
      <c r="F15" s="23"/>
      <c r="G15" s="23"/>
      <c r="H15" s="23"/>
      <c r="I15" s="23"/>
      <c r="J15" s="4">
        <v>81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11.571428571428571</v>
      </c>
    </row>
    <row r="16" spans="2:18" x14ac:dyDescent="0.25">
      <c r="B16" s="6">
        <f t="shared" si="1"/>
        <v>8</v>
      </c>
      <c r="C16" s="4" t="s">
        <v>90</v>
      </c>
      <c r="D16" s="23" t="s">
        <v>91</v>
      </c>
      <c r="E16" s="23"/>
      <c r="F16" s="23"/>
      <c r="G16" s="23"/>
      <c r="H16" s="23"/>
      <c r="I16" s="23"/>
      <c r="J16" s="4">
        <v>74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10.571428571428571</v>
      </c>
    </row>
    <row r="17" spans="2:17" x14ac:dyDescent="0.25">
      <c r="B17" s="6">
        <f t="shared" si="1"/>
        <v>9</v>
      </c>
      <c r="C17" s="4" t="s">
        <v>92</v>
      </c>
      <c r="D17" s="23" t="s">
        <v>93</v>
      </c>
      <c r="E17" s="23"/>
      <c r="F17" s="23"/>
      <c r="G17" s="23"/>
      <c r="H17" s="23"/>
      <c r="I17" s="23"/>
      <c r="J17" s="4">
        <v>72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10.285714285714286</v>
      </c>
    </row>
    <row r="18" spans="2:17" x14ac:dyDescent="0.25">
      <c r="B18" s="6">
        <f t="shared" si="1"/>
        <v>10</v>
      </c>
      <c r="C18" s="4" t="s">
        <v>94</v>
      </c>
      <c r="D18" s="23" t="s">
        <v>95</v>
      </c>
      <c r="E18" s="23"/>
      <c r="F18" s="23"/>
      <c r="G18" s="23"/>
      <c r="H18" s="23"/>
      <c r="I18" s="23"/>
      <c r="J18" s="4">
        <v>82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11.714285714285714</v>
      </c>
    </row>
    <row r="19" spans="2:17" x14ac:dyDescent="0.25">
      <c r="B19" s="6">
        <f t="shared" si="1"/>
        <v>11</v>
      </c>
      <c r="C19" s="4" t="s">
        <v>96</v>
      </c>
      <c r="D19" s="23" t="s">
        <v>97</v>
      </c>
      <c r="E19" s="23"/>
      <c r="F19" s="23"/>
      <c r="G19" s="23"/>
      <c r="H19" s="23"/>
      <c r="I19" s="23"/>
      <c r="J19" s="4">
        <v>72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10.285714285714286</v>
      </c>
    </row>
    <row r="20" spans="2:17" x14ac:dyDescent="0.25">
      <c r="B20" s="6">
        <f t="shared" si="1"/>
        <v>12</v>
      </c>
      <c r="C20" s="4" t="s">
        <v>98</v>
      </c>
      <c r="D20" s="23" t="s">
        <v>99</v>
      </c>
      <c r="E20" s="23"/>
      <c r="F20" s="23"/>
      <c r="G20" s="23"/>
      <c r="H20" s="23"/>
      <c r="I20" s="23"/>
      <c r="J20" s="4">
        <v>74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10.571428571428571</v>
      </c>
    </row>
    <row r="21" spans="2:17" x14ac:dyDescent="0.25">
      <c r="B21" s="6">
        <f t="shared" si="1"/>
        <v>13</v>
      </c>
      <c r="C21" s="4" t="s">
        <v>100</v>
      </c>
      <c r="D21" s="23" t="s">
        <v>101</v>
      </c>
      <c r="E21" s="23"/>
      <c r="F21" s="23"/>
      <c r="G21" s="23"/>
      <c r="H21" s="23"/>
      <c r="I21" s="23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4" t="s">
        <v>102</v>
      </c>
      <c r="D22" s="23" t="s">
        <v>103</v>
      </c>
      <c r="E22" s="23"/>
      <c r="F22" s="23"/>
      <c r="G22" s="23"/>
      <c r="H22" s="23"/>
      <c r="I22" s="23"/>
      <c r="J22" s="4">
        <v>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0.7142857142857143</v>
      </c>
    </row>
    <row r="23" spans="2:17" x14ac:dyDescent="0.25">
      <c r="B23" s="6">
        <f t="shared" si="1"/>
        <v>15</v>
      </c>
      <c r="C23" s="4" t="s">
        <v>104</v>
      </c>
      <c r="D23" s="23" t="s">
        <v>105</v>
      </c>
      <c r="E23" s="23"/>
      <c r="F23" s="23"/>
      <c r="G23" s="23"/>
      <c r="H23" s="23"/>
      <c r="I23" s="23"/>
      <c r="J23" s="4">
        <v>77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</v>
      </c>
    </row>
    <row r="24" spans="2:17" x14ac:dyDescent="0.25">
      <c r="B24" s="6">
        <f t="shared" si="1"/>
        <v>16</v>
      </c>
      <c r="C24" s="4" t="s">
        <v>106</v>
      </c>
      <c r="D24" s="23" t="s">
        <v>107</v>
      </c>
      <c r="E24" s="23"/>
      <c r="F24" s="23"/>
      <c r="G24" s="23"/>
      <c r="H24" s="23"/>
      <c r="I24" s="23"/>
      <c r="J24" s="4">
        <v>75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10.714285714285714</v>
      </c>
    </row>
    <row r="25" spans="2:17" x14ac:dyDescent="0.25">
      <c r="B25" s="6">
        <f t="shared" si="1"/>
        <v>17</v>
      </c>
      <c r="C25" s="4" t="s">
        <v>108</v>
      </c>
      <c r="D25" s="23" t="s">
        <v>109</v>
      </c>
      <c r="E25" s="23"/>
      <c r="F25" s="23"/>
      <c r="G25" s="23"/>
      <c r="H25" s="23"/>
      <c r="I25" s="23"/>
      <c r="J25" s="4">
        <v>71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10.142857142857142</v>
      </c>
    </row>
    <row r="26" spans="2:17" x14ac:dyDescent="0.25">
      <c r="B26" s="6">
        <f t="shared" si="1"/>
        <v>18</v>
      </c>
      <c r="C26" s="4" t="s">
        <v>110</v>
      </c>
      <c r="D26" s="23" t="s">
        <v>111</v>
      </c>
      <c r="E26" s="23"/>
      <c r="F26" s="23"/>
      <c r="G26" s="23"/>
      <c r="H26" s="23"/>
      <c r="I26" s="23"/>
      <c r="J26" s="4">
        <v>70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10</v>
      </c>
    </row>
    <row r="27" spans="2:17" x14ac:dyDescent="0.25">
      <c r="B27" s="6">
        <f t="shared" si="1"/>
        <v>19</v>
      </c>
      <c r="C27" s="4" t="s">
        <v>112</v>
      </c>
      <c r="D27" s="23" t="s">
        <v>113</v>
      </c>
      <c r="E27" s="23"/>
      <c r="F27" s="23"/>
      <c r="G27" s="23"/>
      <c r="H27" s="23"/>
      <c r="I27" s="23"/>
      <c r="J27" s="4">
        <v>76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10.857142857142858</v>
      </c>
    </row>
    <row r="28" spans="2:17" x14ac:dyDescent="0.25">
      <c r="B28" s="6">
        <f t="shared" si="1"/>
        <v>20</v>
      </c>
      <c r="C28" s="4" t="s">
        <v>114</v>
      </c>
      <c r="D28" s="23" t="s">
        <v>115</v>
      </c>
      <c r="E28" s="23"/>
      <c r="F28" s="23"/>
      <c r="G28" s="23"/>
      <c r="H28" s="23"/>
      <c r="I28" s="23"/>
      <c r="J28" s="4">
        <v>80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11.428571428571429</v>
      </c>
    </row>
    <row r="29" spans="2:17" x14ac:dyDescent="0.25">
      <c r="B29" s="6">
        <f t="shared" si="1"/>
        <v>21</v>
      </c>
      <c r="C29" s="4" t="s">
        <v>116</v>
      </c>
      <c r="D29" s="23" t="s">
        <v>117</v>
      </c>
      <c r="E29" s="23"/>
      <c r="F29" s="23"/>
      <c r="G29" s="23"/>
      <c r="H29" s="23"/>
      <c r="I29" s="23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>
        <f t="shared" si="1"/>
        <v>22</v>
      </c>
      <c r="C30" s="3"/>
      <c r="D30" s="39"/>
      <c r="E30" s="40"/>
      <c r="F30" s="40"/>
      <c r="G30" s="40"/>
      <c r="H30" s="40"/>
      <c r="I30" s="41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42"/>
      <c r="E31" s="42"/>
      <c r="F31" s="42"/>
      <c r="G31" s="42"/>
      <c r="H31" s="42"/>
      <c r="I31" s="42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19" t="s">
        <v>19</v>
      </c>
      <c r="I54" s="19"/>
      <c r="J54" s="11">
        <f>COUNTIF(J9:J53,"&gt;=70")</f>
        <v>18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8"/>
      <c r="D55" s="18"/>
      <c r="E55" s="8"/>
      <c r="H55" s="20" t="s">
        <v>20</v>
      </c>
      <c r="I55" s="20"/>
      <c r="J55" s="12">
        <f>COUNTIF(J9:J53,"&lt;70")</f>
        <v>3</v>
      </c>
      <c r="K55" s="12">
        <f t="shared" ref="K55:Q55" si="4">COUNTIF(K9:K53,"&lt;70")</f>
        <v>21</v>
      </c>
      <c r="L55" s="12">
        <f t="shared" si="4"/>
        <v>21</v>
      </c>
      <c r="M55" s="12">
        <f t="shared" si="4"/>
        <v>21</v>
      </c>
      <c r="N55" s="12">
        <f t="shared" si="4"/>
        <v>21</v>
      </c>
      <c r="O55" s="12">
        <f t="shared" si="4"/>
        <v>21</v>
      </c>
      <c r="P55" s="12">
        <f t="shared" si="4"/>
        <v>21</v>
      </c>
      <c r="Q55" s="12">
        <f t="shared" si="4"/>
        <v>21</v>
      </c>
    </row>
    <row r="56" spans="2:17" x14ac:dyDescent="0.25">
      <c r="C56" s="18"/>
      <c r="D56" s="18"/>
      <c r="E56" s="18"/>
      <c r="H56" s="20" t="s">
        <v>21</v>
      </c>
      <c r="I56" s="20"/>
      <c r="J56" s="12">
        <f>COUNT(J9:J53)</f>
        <v>21</v>
      </c>
      <c r="K56" s="12">
        <f t="shared" ref="K56:Q56" si="5">COUNT(K9:K53)</f>
        <v>21</v>
      </c>
      <c r="L56" s="12">
        <f t="shared" si="5"/>
        <v>21</v>
      </c>
      <c r="M56" s="12">
        <f t="shared" si="5"/>
        <v>21</v>
      </c>
      <c r="N56" s="12">
        <f t="shared" si="5"/>
        <v>21</v>
      </c>
      <c r="O56" s="12">
        <f t="shared" si="5"/>
        <v>21</v>
      </c>
      <c r="P56" s="12">
        <f t="shared" si="5"/>
        <v>21</v>
      </c>
      <c r="Q56" s="12">
        <f t="shared" si="5"/>
        <v>21</v>
      </c>
    </row>
    <row r="57" spans="2:17" x14ac:dyDescent="0.25">
      <c r="C57" s="18"/>
      <c r="D57" s="18"/>
      <c r="E57" s="1"/>
      <c r="H57" s="21" t="s">
        <v>16</v>
      </c>
      <c r="I57" s="21"/>
      <c r="J57" s="13">
        <f>J54/J56</f>
        <v>0.8571428571428571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8"/>
      <c r="D58" s="18"/>
      <c r="E58" s="1"/>
      <c r="H58" s="21" t="s">
        <v>17</v>
      </c>
      <c r="I58" s="21"/>
      <c r="J58" s="13">
        <f>J55/J56</f>
        <v>0.14285714285714285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ht="30" customHeight="1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33" zoomScale="118" zoomScaleNormal="118" workbookViewId="0">
      <selection activeCell="J41" sqref="J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17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"/>
      <c r="R3" s="1"/>
    </row>
    <row r="4" spans="2:18" x14ac:dyDescent="0.25">
      <c r="C4" t="s">
        <v>0</v>
      </c>
      <c r="D4" s="22" t="s">
        <v>118</v>
      </c>
      <c r="E4" s="22"/>
      <c r="F4" s="22"/>
      <c r="G4" s="22"/>
      <c r="I4" t="s">
        <v>1</v>
      </c>
      <c r="J4" s="24" t="s">
        <v>119</v>
      </c>
      <c r="K4" s="24"/>
      <c r="M4" t="s">
        <v>2</v>
      </c>
      <c r="N4" s="25">
        <v>45357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66</v>
      </c>
      <c r="E6" s="24"/>
      <c r="F6" s="24"/>
      <c r="G6" s="24"/>
      <c r="I6" s="18" t="s">
        <v>22</v>
      </c>
      <c r="J6" s="18"/>
      <c r="K6" s="36" t="s">
        <v>24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120</v>
      </c>
      <c r="D9" s="39" t="s">
        <v>121</v>
      </c>
      <c r="E9" s="40"/>
      <c r="F9" s="40"/>
      <c r="G9" s="40"/>
      <c r="H9" s="40"/>
      <c r="I9" s="41"/>
      <c r="J9" s="4">
        <v>85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12.142857142857142</v>
      </c>
    </row>
    <row r="10" spans="2:18" x14ac:dyDescent="0.25">
      <c r="B10" s="6">
        <f>B9+1</f>
        <v>2</v>
      </c>
      <c r="C10" s="4" t="s">
        <v>122</v>
      </c>
      <c r="D10" s="39" t="s">
        <v>123</v>
      </c>
      <c r="E10" s="40"/>
      <c r="F10" s="40"/>
      <c r="G10" s="40"/>
      <c r="H10" s="40"/>
      <c r="I10" s="41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9" si="0">SUM(J10:P10)/7</f>
        <v>0</v>
      </c>
    </row>
    <row r="11" spans="2:18" x14ac:dyDescent="0.25">
      <c r="B11" s="6">
        <f t="shared" ref="B11:B53" si="1">B10+1</f>
        <v>3</v>
      </c>
      <c r="C11" s="4" t="s">
        <v>124</v>
      </c>
      <c r="D11" s="39" t="s">
        <v>125</v>
      </c>
      <c r="E11" s="40"/>
      <c r="F11" s="40"/>
      <c r="G11" s="40"/>
      <c r="H11" s="40"/>
      <c r="I11" s="41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C12" s="4" t="s">
        <v>126</v>
      </c>
      <c r="D12" s="39" t="s">
        <v>127</v>
      </c>
      <c r="E12" s="40"/>
      <c r="F12" s="40"/>
      <c r="G12" s="40"/>
      <c r="H12" s="40"/>
      <c r="I12" s="41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s="4" t="s">
        <v>128</v>
      </c>
      <c r="D13" s="39" t="s">
        <v>129</v>
      </c>
      <c r="E13" s="40"/>
      <c r="F13" s="40"/>
      <c r="G13" s="40"/>
      <c r="H13" s="40"/>
      <c r="I13" s="41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11.428571428571429</v>
      </c>
    </row>
    <row r="14" spans="2:18" x14ac:dyDescent="0.25">
      <c r="B14" s="6">
        <f t="shared" si="1"/>
        <v>6</v>
      </c>
      <c r="C14" s="4" t="s">
        <v>130</v>
      </c>
      <c r="D14" s="39" t="s">
        <v>131</v>
      </c>
      <c r="E14" s="40"/>
      <c r="F14" s="40"/>
      <c r="G14" s="40"/>
      <c r="H14" s="40"/>
      <c r="I14" s="41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11.428571428571429</v>
      </c>
    </row>
    <row r="15" spans="2:18" x14ac:dyDescent="0.25">
      <c r="B15" s="6">
        <f t="shared" si="1"/>
        <v>7</v>
      </c>
      <c r="C15" s="4" t="s">
        <v>132</v>
      </c>
      <c r="D15" s="39" t="s">
        <v>133</v>
      </c>
      <c r="E15" s="40"/>
      <c r="F15" s="40"/>
      <c r="G15" s="40"/>
      <c r="H15" s="40"/>
      <c r="I15" s="41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s="4" t="s">
        <v>134</v>
      </c>
      <c r="D16" s="39" t="s">
        <v>135</v>
      </c>
      <c r="E16" s="40"/>
      <c r="F16" s="40"/>
      <c r="G16" s="40"/>
      <c r="H16" s="40"/>
      <c r="I16" s="41"/>
      <c r="J16" s="4">
        <v>71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10.142857142857142</v>
      </c>
    </row>
    <row r="17" spans="2:17" x14ac:dyDescent="0.25">
      <c r="B17" s="6">
        <f t="shared" si="1"/>
        <v>9</v>
      </c>
      <c r="C17" s="4" t="s">
        <v>136</v>
      </c>
      <c r="D17" s="39" t="s">
        <v>137</v>
      </c>
      <c r="E17" s="40"/>
      <c r="F17" s="40"/>
      <c r="G17" s="40"/>
      <c r="H17" s="40"/>
      <c r="I17" s="41"/>
      <c r="J17" s="4">
        <v>83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11.857142857142858</v>
      </c>
    </row>
    <row r="18" spans="2:17" x14ac:dyDescent="0.25">
      <c r="B18" s="6">
        <f t="shared" si="1"/>
        <v>10</v>
      </c>
      <c r="C18" s="4" t="s">
        <v>138</v>
      </c>
      <c r="D18" s="39" t="s">
        <v>139</v>
      </c>
      <c r="E18" s="40"/>
      <c r="F18" s="40"/>
      <c r="G18" s="40"/>
      <c r="H18" s="40"/>
      <c r="I18" s="41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s="4" t="s">
        <v>140</v>
      </c>
      <c r="D19" s="39" t="s">
        <v>141</v>
      </c>
      <c r="E19" s="40"/>
      <c r="F19" s="40"/>
      <c r="G19" s="40"/>
      <c r="H19" s="40"/>
      <c r="I19" s="41"/>
      <c r="J19" s="4">
        <v>71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10.142857142857142</v>
      </c>
    </row>
    <row r="20" spans="2:17" x14ac:dyDescent="0.25">
      <c r="B20" s="6">
        <f t="shared" si="1"/>
        <v>12</v>
      </c>
      <c r="C20" s="4" t="s">
        <v>142</v>
      </c>
      <c r="D20" s="39" t="s">
        <v>143</v>
      </c>
      <c r="E20" s="40"/>
      <c r="F20" s="40"/>
      <c r="G20" s="40"/>
      <c r="H20" s="40"/>
      <c r="I20" s="41"/>
      <c r="J20" s="4">
        <v>98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</v>
      </c>
    </row>
    <row r="21" spans="2:17" x14ac:dyDescent="0.25">
      <c r="B21" s="6">
        <f t="shared" si="1"/>
        <v>13</v>
      </c>
      <c r="C21" s="4" t="s">
        <v>144</v>
      </c>
      <c r="D21" s="39" t="s">
        <v>145</v>
      </c>
      <c r="E21" s="40"/>
      <c r="F21" s="40"/>
      <c r="G21" s="40"/>
      <c r="H21" s="40"/>
      <c r="I21" s="41"/>
      <c r="J21" s="4">
        <v>79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11.285714285714286</v>
      </c>
    </row>
    <row r="22" spans="2:17" x14ac:dyDescent="0.25">
      <c r="B22" s="6">
        <f t="shared" si="1"/>
        <v>14</v>
      </c>
      <c r="C22" s="4" t="s">
        <v>146</v>
      </c>
      <c r="D22" s="39" t="s">
        <v>147</v>
      </c>
      <c r="E22" s="40"/>
      <c r="F22" s="40"/>
      <c r="G22" s="40"/>
      <c r="H22" s="40"/>
      <c r="I22" s="41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4" t="s">
        <v>148</v>
      </c>
      <c r="D23" s="39" t="s">
        <v>149</v>
      </c>
      <c r="E23" s="40"/>
      <c r="F23" s="40"/>
      <c r="G23" s="40"/>
      <c r="H23" s="40"/>
      <c r="I23" s="41"/>
      <c r="J23" s="4">
        <v>70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</v>
      </c>
    </row>
    <row r="24" spans="2:17" x14ac:dyDescent="0.25">
      <c r="B24" s="6">
        <f t="shared" si="1"/>
        <v>16</v>
      </c>
      <c r="C24" s="4" t="s">
        <v>150</v>
      </c>
      <c r="D24" s="39" t="s">
        <v>151</v>
      </c>
      <c r="E24" s="40"/>
      <c r="F24" s="40"/>
      <c r="G24" s="40"/>
      <c r="H24" s="40"/>
      <c r="I24" s="41"/>
      <c r="J24" s="4">
        <v>81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11.571428571428571</v>
      </c>
    </row>
    <row r="25" spans="2:17" x14ac:dyDescent="0.25">
      <c r="B25" s="6">
        <f t="shared" si="1"/>
        <v>17</v>
      </c>
      <c r="C25" s="4" t="s">
        <v>152</v>
      </c>
      <c r="D25" s="39" t="s">
        <v>153</v>
      </c>
      <c r="E25" s="40"/>
      <c r="F25" s="40"/>
      <c r="G25" s="40"/>
      <c r="H25" s="40"/>
      <c r="I25" s="41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4" t="s">
        <v>154</v>
      </c>
      <c r="D26" s="39" t="s">
        <v>155</v>
      </c>
      <c r="E26" s="40"/>
      <c r="F26" s="40"/>
      <c r="G26" s="40"/>
      <c r="H26" s="40"/>
      <c r="I26" s="41"/>
      <c r="J26" s="4">
        <v>94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13.428571428571429</v>
      </c>
    </row>
    <row r="27" spans="2:17" x14ac:dyDescent="0.25">
      <c r="B27" s="6">
        <f t="shared" si="1"/>
        <v>19</v>
      </c>
      <c r="C27" s="4" t="s">
        <v>156</v>
      </c>
      <c r="D27" s="39" t="s">
        <v>157</v>
      </c>
      <c r="E27" s="40"/>
      <c r="F27" s="40"/>
      <c r="G27" s="40"/>
      <c r="H27" s="40"/>
      <c r="I27" s="41"/>
      <c r="J27" s="4">
        <v>84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12</v>
      </c>
    </row>
    <row r="28" spans="2:17" x14ac:dyDescent="0.25">
      <c r="B28" s="6">
        <f t="shared" si="1"/>
        <v>20</v>
      </c>
      <c r="C28" s="4" t="s">
        <v>158</v>
      </c>
      <c r="D28" s="39" t="s">
        <v>159</v>
      </c>
      <c r="E28" s="40"/>
      <c r="F28" s="40"/>
      <c r="G28" s="40"/>
      <c r="H28" s="40"/>
      <c r="I28" s="41"/>
      <c r="J28" s="4">
        <v>93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13.285714285714286</v>
      </c>
    </row>
    <row r="29" spans="2:17" x14ac:dyDescent="0.25">
      <c r="B29" s="6">
        <f t="shared" si="1"/>
        <v>21</v>
      </c>
      <c r="C29" s="4" t="s">
        <v>160</v>
      </c>
      <c r="D29" s="39" t="s">
        <v>161</v>
      </c>
      <c r="E29" s="40"/>
      <c r="F29" s="40"/>
      <c r="G29" s="40"/>
      <c r="H29" s="40"/>
      <c r="I29" s="41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>
        <f t="shared" si="1"/>
        <v>22</v>
      </c>
      <c r="C30" s="4" t="s">
        <v>162</v>
      </c>
      <c r="D30" s="39" t="s">
        <v>163</v>
      </c>
      <c r="E30" s="40"/>
      <c r="F30" s="40"/>
      <c r="G30" s="40"/>
      <c r="H30" s="40"/>
      <c r="I30" s="41"/>
      <c r="J30" s="4">
        <v>74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10.571428571428571</v>
      </c>
    </row>
    <row r="31" spans="2:17" x14ac:dyDescent="0.25">
      <c r="B31" s="6">
        <f t="shared" si="1"/>
        <v>23</v>
      </c>
      <c r="C31" s="4" t="s">
        <v>164</v>
      </c>
      <c r="D31" s="39" t="s">
        <v>165</v>
      </c>
      <c r="E31" s="40"/>
      <c r="F31" s="40"/>
      <c r="G31" s="40"/>
      <c r="H31" s="40"/>
      <c r="I31" s="41"/>
      <c r="J31" s="4">
        <v>73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10.428571428571429</v>
      </c>
    </row>
    <row r="32" spans="2:17" x14ac:dyDescent="0.25">
      <c r="B32" s="6">
        <f t="shared" si="1"/>
        <v>24</v>
      </c>
      <c r="C32" s="4" t="s">
        <v>166</v>
      </c>
      <c r="D32" s="39" t="s">
        <v>167</v>
      </c>
      <c r="E32" s="40"/>
      <c r="F32" s="40"/>
      <c r="G32" s="40"/>
      <c r="H32" s="40"/>
      <c r="I32" s="41"/>
      <c r="J32" s="4">
        <v>89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12.714285714285714</v>
      </c>
    </row>
    <row r="33" spans="2:17" x14ac:dyDescent="0.25">
      <c r="B33" s="6">
        <f t="shared" si="1"/>
        <v>25</v>
      </c>
      <c r="C33" s="4" t="s">
        <v>168</v>
      </c>
      <c r="D33" s="39" t="s">
        <v>169</v>
      </c>
      <c r="E33" s="40"/>
      <c r="F33" s="40"/>
      <c r="G33" s="40"/>
      <c r="H33" s="40"/>
      <c r="I33" s="41"/>
      <c r="J33" s="4">
        <v>88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12.571428571428571</v>
      </c>
    </row>
    <row r="34" spans="2:17" x14ac:dyDescent="0.25">
      <c r="B34" s="6">
        <f t="shared" si="1"/>
        <v>26</v>
      </c>
      <c r="C34" s="4" t="s">
        <v>170</v>
      </c>
      <c r="D34" s="39" t="s">
        <v>171</v>
      </c>
      <c r="E34" s="40"/>
      <c r="F34" s="40"/>
      <c r="G34" s="40"/>
      <c r="H34" s="40"/>
      <c r="I34" s="41"/>
      <c r="J34" s="4">
        <v>73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10.428571428571429</v>
      </c>
    </row>
    <row r="35" spans="2:17" x14ac:dyDescent="0.25">
      <c r="B35" s="6">
        <f t="shared" si="1"/>
        <v>27</v>
      </c>
      <c r="C35" s="4" t="s">
        <v>172</v>
      </c>
      <c r="D35" s="39" t="s">
        <v>173</v>
      </c>
      <c r="E35" s="40"/>
      <c r="F35" s="40"/>
      <c r="G35" s="40"/>
      <c r="H35" s="40"/>
      <c r="I35" s="41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25">
      <c r="B36" s="6">
        <f t="shared" si="1"/>
        <v>28</v>
      </c>
      <c r="C36" s="4" t="s">
        <v>174</v>
      </c>
      <c r="D36" s="39" t="s">
        <v>175</v>
      </c>
      <c r="E36" s="40"/>
      <c r="F36" s="40"/>
      <c r="G36" s="40"/>
      <c r="H36" s="40"/>
      <c r="I36" s="41"/>
      <c r="J36" s="4">
        <v>98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14</v>
      </c>
    </row>
    <row r="37" spans="2:17" x14ac:dyDescent="0.25">
      <c r="B37" s="6">
        <f t="shared" si="1"/>
        <v>29</v>
      </c>
      <c r="C37" s="4" t="s">
        <v>176</v>
      </c>
      <c r="D37" s="39" t="s">
        <v>177</v>
      </c>
      <c r="E37" s="40"/>
      <c r="F37" s="40"/>
      <c r="G37" s="40"/>
      <c r="H37" s="40"/>
      <c r="I37" s="41"/>
      <c r="J37" s="4">
        <v>97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13.857142857142858</v>
      </c>
    </row>
    <row r="38" spans="2:17" x14ac:dyDescent="0.25">
      <c r="B38" s="6">
        <f t="shared" si="1"/>
        <v>30</v>
      </c>
      <c r="C38" s="4" t="s">
        <v>178</v>
      </c>
      <c r="D38" s="39" t="s">
        <v>179</v>
      </c>
      <c r="E38" s="40"/>
      <c r="F38" s="40"/>
      <c r="G38" s="40"/>
      <c r="H38" s="40"/>
      <c r="I38" s="41"/>
      <c r="J38" s="4">
        <v>83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11.857142857142858</v>
      </c>
    </row>
    <row r="39" spans="2:17" x14ac:dyDescent="0.25">
      <c r="B39" s="6">
        <f t="shared" si="1"/>
        <v>31</v>
      </c>
      <c r="C39" s="4" t="s">
        <v>180</v>
      </c>
      <c r="D39" s="39" t="s">
        <v>181</v>
      </c>
      <c r="E39" s="40"/>
      <c r="F39" s="40"/>
      <c r="G39" s="40"/>
      <c r="H39" s="40"/>
      <c r="I39" s="41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19" t="s">
        <v>19</v>
      </c>
      <c r="I54" s="19"/>
      <c r="J54" s="11">
        <f>COUNTIF(J9:J53,"&gt;=70")</f>
        <v>21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8"/>
      <c r="D55" s="18"/>
      <c r="E55" s="8"/>
      <c r="H55" s="20" t="s">
        <v>20</v>
      </c>
      <c r="I55" s="20"/>
      <c r="J55" s="12">
        <f>COUNTIF(J9:J53,"&lt;70")</f>
        <v>10</v>
      </c>
      <c r="K55" s="12">
        <f t="shared" ref="K55:Q55" si="4">COUNTIF(K9:K53,"&lt;70")</f>
        <v>31</v>
      </c>
      <c r="L55" s="12">
        <f t="shared" si="4"/>
        <v>31</v>
      </c>
      <c r="M55" s="12">
        <f t="shared" si="4"/>
        <v>31</v>
      </c>
      <c r="N55" s="12">
        <f t="shared" si="4"/>
        <v>31</v>
      </c>
      <c r="O55" s="12">
        <f t="shared" si="4"/>
        <v>31</v>
      </c>
      <c r="P55" s="12">
        <f t="shared" si="4"/>
        <v>31</v>
      </c>
      <c r="Q55" s="12">
        <f t="shared" si="4"/>
        <v>31</v>
      </c>
    </row>
    <row r="56" spans="2:17" x14ac:dyDescent="0.25">
      <c r="C56" s="18"/>
      <c r="D56" s="18"/>
      <c r="E56" s="18"/>
      <c r="H56" s="20" t="s">
        <v>21</v>
      </c>
      <c r="I56" s="20"/>
      <c r="J56" s="12">
        <f>COUNT(J9:J53)</f>
        <v>31</v>
      </c>
      <c r="K56" s="12">
        <f t="shared" ref="K56:Q56" si="5">COUNT(K9:K53)</f>
        <v>31</v>
      </c>
      <c r="L56" s="12">
        <f t="shared" si="5"/>
        <v>31</v>
      </c>
      <c r="M56" s="12">
        <f t="shared" si="5"/>
        <v>31</v>
      </c>
      <c r="N56" s="12">
        <f t="shared" si="5"/>
        <v>31</v>
      </c>
      <c r="O56" s="12">
        <f t="shared" si="5"/>
        <v>31</v>
      </c>
      <c r="P56" s="12">
        <f t="shared" si="5"/>
        <v>31</v>
      </c>
      <c r="Q56" s="12">
        <f t="shared" si="5"/>
        <v>31</v>
      </c>
    </row>
    <row r="57" spans="2:17" x14ac:dyDescent="0.25">
      <c r="C57" s="18"/>
      <c r="D57" s="18"/>
      <c r="E57" s="1"/>
      <c r="H57" s="21" t="s">
        <v>16</v>
      </c>
      <c r="I57" s="21"/>
      <c r="J57" s="13">
        <f>J54/J56</f>
        <v>0.67741935483870963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8"/>
      <c r="D58" s="18"/>
      <c r="E58" s="1"/>
      <c r="H58" s="21" t="s">
        <v>17</v>
      </c>
      <c r="I58" s="21"/>
      <c r="J58" s="13">
        <f>J55/J56</f>
        <v>0.32258064516129031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ht="30" customHeight="1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8" zoomScale="118" zoomScaleNormal="118" workbookViewId="0">
      <selection activeCell="J24" sqref="J2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17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"/>
      <c r="R3" s="1"/>
    </row>
    <row r="4" spans="2:18" x14ac:dyDescent="0.25">
      <c r="C4" t="s">
        <v>0</v>
      </c>
      <c r="D4" s="22" t="s">
        <v>46</v>
      </c>
      <c r="E4" s="22"/>
      <c r="F4" s="22"/>
      <c r="G4" s="22"/>
      <c r="I4" t="s">
        <v>1</v>
      </c>
      <c r="J4" s="24" t="s">
        <v>182</v>
      </c>
      <c r="K4" s="24"/>
      <c r="M4" t="s">
        <v>2</v>
      </c>
      <c r="N4" s="25">
        <v>45357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66</v>
      </c>
      <c r="E6" s="24"/>
      <c r="F6" s="24"/>
      <c r="G6" s="24"/>
      <c r="I6" s="18" t="s">
        <v>22</v>
      </c>
      <c r="J6" s="18"/>
      <c r="K6" s="36" t="s">
        <v>24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183</v>
      </c>
      <c r="D9" s="23" t="s">
        <v>184</v>
      </c>
      <c r="E9" s="23"/>
      <c r="F9" s="23"/>
      <c r="G9" s="23"/>
      <c r="H9" s="23"/>
      <c r="I9" s="23"/>
      <c r="J9" s="4">
        <v>95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13.571428571428571</v>
      </c>
    </row>
    <row r="10" spans="2:18" x14ac:dyDescent="0.25">
      <c r="B10" s="6">
        <f>B9+1</f>
        <v>2</v>
      </c>
      <c r="C10" s="4" t="s">
        <v>185</v>
      </c>
      <c r="D10" s="23" t="s">
        <v>186</v>
      </c>
      <c r="E10" s="23"/>
      <c r="F10" s="23"/>
      <c r="G10" s="23"/>
      <c r="H10" s="23"/>
      <c r="I10" s="23"/>
      <c r="J10" s="4">
        <v>95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2" si="0">SUM(J10:P10)/7</f>
        <v>13.571428571428571</v>
      </c>
    </row>
    <row r="11" spans="2:18" x14ac:dyDescent="0.25">
      <c r="B11" s="6">
        <f t="shared" ref="B11:B53" si="1">B10+1</f>
        <v>3</v>
      </c>
      <c r="C11" s="4" t="s">
        <v>187</v>
      </c>
      <c r="D11" s="23" t="s">
        <v>188</v>
      </c>
      <c r="E11" s="23"/>
      <c r="F11" s="23"/>
      <c r="G11" s="23"/>
      <c r="H11" s="23"/>
      <c r="I11" s="23"/>
      <c r="J11" s="4">
        <v>93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13.285714285714286</v>
      </c>
    </row>
    <row r="12" spans="2:18" x14ac:dyDescent="0.25">
      <c r="B12" s="6">
        <f t="shared" si="1"/>
        <v>4</v>
      </c>
      <c r="C12" s="4" t="s">
        <v>189</v>
      </c>
      <c r="D12" s="23" t="s">
        <v>190</v>
      </c>
      <c r="E12" s="23"/>
      <c r="F12" s="23"/>
      <c r="G12" s="23"/>
      <c r="H12" s="23"/>
      <c r="I12" s="23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14.285714285714286</v>
      </c>
    </row>
    <row r="13" spans="2:18" x14ac:dyDescent="0.25">
      <c r="B13" s="6">
        <f t="shared" si="1"/>
        <v>5</v>
      </c>
      <c r="C13" s="4" t="s">
        <v>191</v>
      </c>
      <c r="D13" s="23" t="s">
        <v>192</v>
      </c>
      <c r="E13" s="23"/>
      <c r="F13" s="23"/>
      <c r="G13" s="23"/>
      <c r="H13" s="23"/>
      <c r="I13" s="23"/>
      <c r="J13" s="4">
        <v>95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13.571428571428571</v>
      </c>
    </row>
    <row r="14" spans="2:18" x14ac:dyDescent="0.25">
      <c r="B14" s="6">
        <f t="shared" si="1"/>
        <v>6</v>
      </c>
      <c r="C14" s="4" t="s">
        <v>193</v>
      </c>
      <c r="D14" s="23" t="s">
        <v>194</v>
      </c>
      <c r="E14" s="23"/>
      <c r="F14" s="23"/>
      <c r="G14" s="23"/>
      <c r="H14" s="23"/>
      <c r="I14" s="23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14.285714285714286</v>
      </c>
    </row>
    <row r="15" spans="2:18" x14ac:dyDescent="0.25">
      <c r="B15" s="6">
        <f t="shared" si="1"/>
        <v>7</v>
      </c>
      <c r="C15" s="4" t="s">
        <v>195</v>
      </c>
      <c r="D15" s="23" t="s">
        <v>196</v>
      </c>
      <c r="E15" s="23"/>
      <c r="F15" s="23"/>
      <c r="G15" s="23"/>
      <c r="H15" s="23"/>
      <c r="I15" s="23"/>
      <c r="J15" s="4">
        <v>95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13.571428571428571</v>
      </c>
    </row>
    <row r="16" spans="2:18" x14ac:dyDescent="0.25">
      <c r="B16" s="6">
        <f t="shared" si="1"/>
        <v>8</v>
      </c>
      <c r="C16" s="4" t="s">
        <v>197</v>
      </c>
      <c r="D16" s="23" t="s">
        <v>198</v>
      </c>
      <c r="E16" s="23"/>
      <c r="F16" s="23"/>
      <c r="G16" s="23"/>
      <c r="H16" s="23"/>
      <c r="I16" s="23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12.857142857142858</v>
      </c>
    </row>
    <row r="17" spans="2:17" x14ac:dyDescent="0.25">
      <c r="B17" s="6">
        <f t="shared" si="1"/>
        <v>9</v>
      </c>
      <c r="C17" s="4" t="s">
        <v>199</v>
      </c>
      <c r="D17" s="23" t="s">
        <v>200</v>
      </c>
      <c r="E17" s="23"/>
      <c r="F17" s="23"/>
      <c r="G17" s="23"/>
      <c r="H17" s="23"/>
      <c r="I17" s="23"/>
      <c r="J17" s="4">
        <v>83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11.857142857142858</v>
      </c>
    </row>
    <row r="18" spans="2:17" x14ac:dyDescent="0.25">
      <c r="B18" s="6">
        <f t="shared" si="1"/>
        <v>10</v>
      </c>
      <c r="C18" s="4" t="s">
        <v>201</v>
      </c>
      <c r="D18" s="23" t="s">
        <v>202</v>
      </c>
      <c r="E18" s="23"/>
      <c r="F18" s="23"/>
      <c r="G18" s="23"/>
      <c r="H18" s="23"/>
      <c r="I18" s="23"/>
      <c r="J18" s="4">
        <v>95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13.571428571428571</v>
      </c>
    </row>
    <row r="19" spans="2:17" x14ac:dyDescent="0.25">
      <c r="B19" s="6">
        <f t="shared" si="1"/>
        <v>11</v>
      </c>
      <c r="C19" s="4" t="s">
        <v>203</v>
      </c>
      <c r="D19" s="23" t="s">
        <v>204</v>
      </c>
      <c r="E19" s="23"/>
      <c r="F19" s="23"/>
      <c r="G19" s="23"/>
      <c r="H19" s="23"/>
      <c r="I19" s="23"/>
      <c r="J19" s="4">
        <v>95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13.571428571428571</v>
      </c>
    </row>
    <row r="20" spans="2:17" x14ac:dyDescent="0.25">
      <c r="B20" s="6">
        <f t="shared" si="1"/>
        <v>12</v>
      </c>
      <c r="C20" s="4" t="s">
        <v>205</v>
      </c>
      <c r="D20" s="23" t="s">
        <v>206</v>
      </c>
      <c r="E20" s="23"/>
      <c r="F20" s="23"/>
      <c r="G20" s="23"/>
      <c r="H20" s="23"/>
      <c r="I20" s="23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4" t="s">
        <v>207</v>
      </c>
      <c r="D21" s="23" t="s">
        <v>208</v>
      </c>
      <c r="E21" s="23"/>
      <c r="F21" s="23"/>
      <c r="G21" s="23"/>
      <c r="H21" s="23"/>
      <c r="I21" s="23"/>
      <c r="J21" s="4">
        <v>80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11.428571428571429</v>
      </c>
    </row>
    <row r="22" spans="2:17" x14ac:dyDescent="0.25">
      <c r="B22" s="6">
        <f t="shared" si="1"/>
        <v>14</v>
      </c>
      <c r="C22" s="4" t="s">
        <v>209</v>
      </c>
      <c r="D22" s="23" t="s">
        <v>210</v>
      </c>
      <c r="E22" s="23"/>
      <c r="F22" s="23"/>
      <c r="G22" s="23"/>
      <c r="H22" s="23"/>
      <c r="I22" s="23"/>
      <c r="J22" s="4">
        <v>93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13.285714285714286</v>
      </c>
    </row>
    <row r="23" spans="2:17" x14ac:dyDescent="0.25">
      <c r="B23" s="6">
        <f t="shared" si="1"/>
        <v>15</v>
      </c>
      <c r="C23" s="6"/>
      <c r="D23" s="31"/>
      <c r="E23" s="31"/>
      <c r="F23" s="31"/>
      <c r="G23" s="31"/>
      <c r="H23" s="31"/>
      <c r="I23" s="31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31"/>
      <c r="E24" s="31"/>
      <c r="F24" s="31"/>
      <c r="G24" s="31"/>
      <c r="H24" s="31"/>
      <c r="I24" s="31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31"/>
      <c r="E25" s="31"/>
      <c r="F25" s="31"/>
      <c r="G25" s="31"/>
      <c r="H25" s="31"/>
      <c r="I25" s="31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19" t="s">
        <v>19</v>
      </c>
      <c r="I54" s="19"/>
      <c r="J54" s="11">
        <f>COUNTIF(J9:J53,"&gt;=70")</f>
        <v>14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8"/>
      <c r="D55" s="18"/>
      <c r="E55" s="8"/>
      <c r="H55" s="20" t="s">
        <v>20</v>
      </c>
      <c r="I55" s="20"/>
      <c r="J55" s="12">
        <f>COUNTIF(J9:J53,"&lt;70")</f>
        <v>0</v>
      </c>
      <c r="K55" s="12">
        <f t="shared" ref="K55:Q55" si="4">COUNTIF(K9:K53,"&lt;70")</f>
        <v>14</v>
      </c>
      <c r="L55" s="12">
        <f t="shared" si="4"/>
        <v>14</v>
      </c>
      <c r="M55" s="12">
        <f t="shared" si="4"/>
        <v>14</v>
      </c>
      <c r="N55" s="12">
        <f t="shared" si="4"/>
        <v>14</v>
      </c>
      <c r="O55" s="12">
        <f t="shared" si="4"/>
        <v>14</v>
      </c>
      <c r="P55" s="12">
        <f t="shared" si="4"/>
        <v>14</v>
      </c>
      <c r="Q55" s="12">
        <f t="shared" si="4"/>
        <v>14</v>
      </c>
    </row>
    <row r="56" spans="2:17" x14ac:dyDescent="0.25">
      <c r="C56" s="18"/>
      <c r="D56" s="18"/>
      <c r="E56" s="18"/>
      <c r="H56" s="20" t="s">
        <v>21</v>
      </c>
      <c r="I56" s="20"/>
      <c r="J56" s="12">
        <f>COUNT(J9:J53)</f>
        <v>14</v>
      </c>
      <c r="K56" s="12">
        <f t="shared" ref="K56:Q56" si="5">COUNT(K9:K53)</f>
        <v>14</v>
      </c>
      <c r="L56" s="12">
        <f t="shared" si="5"/>
        <v>14</v>
      </c>
      <c r="M56" s="12">
        <f t="shared" si="5"/>
        <v>14</v>
      </c>
      <c r="N56" s="12">
        <f t="shared" si="5"/>
        <v>14</v>
      </c>
      <c r="O56" s="12">
        <f t="shared" si="5"/>
        <v>14</v>
      </c>
      <c r="P56" s="12">
        <f t="shared" si="5"/>
        <v>14</v>
      </c>
      <c r="Q56" s="12">
        <f t="shared" si="5"/>
        <v>14</v>
      </c>
    </row>
    <row r="57" spans="2:17" x14ac:dyDescent="0.25">
      <c r="C57" s="18"/>
      <c r="D57" s="18"/>
      <c r="E57" s="1"/>
      <c r="H57" s="21" t="s">
        <v>16</v>
      </c>
      <c r="I57" s="21"/>
      <c r="J57" s="13">
        <f>J54/J56</f>
        <v>1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8"/>
      <c r="D58" s="18"/>
      <c r="E58" s="1"/>
      <c r="H58" s="21" t="s">
        <v>17</v>
      </c>
      <c r="I58" s="21"/>
      <c r="J58" s="13">
        <f>J55/J56</f>
        <v>0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ht="30" customHeight="1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26" zoomScale="112" zoomScaleNormal="112" workbookViewId="0">
      <selection activeCell="J37" sqref="J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17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"/>
      <c r="R3" s="1"/>
    </row>
    <row r="4" spans="2:18" x14ac:dyDescent="0.25">
      <c r="C4" t="s">
        <v>0</v>
      </c>
      <c r="D4" s="22" t="s">
        <v>46</v>
      </c>
      <c r="E4" s="22"/>
      <c r="F4" s="22"/>
      <c r="G4" s="22"/>
      <c r="I4" t="s">
        <v>1</v>
      </c>
      <c r="J4" s="38" t="s">
        <v>47</v>
      </c>
      <c r="K4" s="38"/>
      <c r="M4" t="s">
        <v>2</v>
      </c>
      <c r="N4" s="25">
        <v>45357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66</v>
      </c>
      <c r="E6" s="24"/>
      <c r="F6" s="24"/>
      <c r="G6" s="24"/>
      <c r="I6" s="18" t="s">
        <v>22</v>
      </c>
      <c r="J6" s="18"/>
      <c r="K6" s="36" t="s">
        <v>24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211</v>
      </c>
      <c r="D9" s="23" t="s">
        <v>212</v>
      </c>
      <c r="E9" s="23"/>
      <c r="F9" s="23"/>
      <c r="G9" s="23"/>
      <c r="H9" s="23"/>
      <c r="I9" s="23"/>
      <c r="J9" s="4">
        <v>95</v>
      </c>
      <c r="K9" s="4"/>
      <c r="L9" s="4"/>
      <c r="M9" s="4"/>
      <c r="N9" s="4"/>
      <c r="O9" s="4"/>
      <c r="P9" s="4"/>
      <c r="Q9" s="10">
        <f>SUM(J9:P9)/7</f>
        <v>13.571428571428571</v>
      </c>
    </row>
    <row r="10" spans="2:18" x14ac:dyDescent="0.25">
      <c r="B10" s="6">
        <f>B9+1</f>
        <v>2</v>
      </c>
      <c r="C10" s="4" t="s">
        <v>25</v>
      </c>
      <c r="D10" s="23" t="s">
        <v>213</v>
      </c>
      <c r="E10" s="23"/>
      <c r="F10" s="23"/>
      <c r="G10" s="23"/>
      <c r="H10" s="23"/>
      <c r="I10" s="23"/>
      <c r="J10" s="4">
        <v>95</v>
      </c>
      <c r="K10" s="4"/>
      <c r="L10" s="4"/>
      <c r="M10" s="4"/>
      <c r="N10" s="4"/>
      <c r="O10" s="4"/>
      <c r="P10" s="4"/>
      <c r="Q10" s="10">
        <f t="shared" ref="Q10:Q35" si="0">SUM(J10:P10)/7</f>
        <v>13.571428571428571</v>
      </c>
    </row>
    <row r="11" spans="2:18" x14ac:dyDescent="0.25">
      <c r="B11" s="6">
        <f t="shared" ref="B11:B53" si="1">B10+1</f>
        <v>3</v>
      </c>
      <c r="C11" s="4" t="s">
        <v>26</v>
      </c>
      <c r="D11" s="23" t="s">
        <v>214</v>
      </c>
      <c r="E11" s="23"/>
      <c r="F11" s="23"/>
      <c r="G11" s="23"/>
      <c r="H11" s="23"/>
      <c r="I11" s="23"/>
      <c r="J11" s="4">
        <v>0</v>
      </c>
      <c r="K11" s="4"/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C12" s="4" t="s">
        <v>27</v>
      </c>
      <c r="D12" s="23" t="s">
        <v>215</v>
      </c>
      <c r="E12" s="23"/>
      <c r="F12" s="23"/>
      <c r="G12" s="23"/>
      <c r="H12" s="23"/>
      <c r="I12" s="23"/>
      <c r="J12" s="4">
        <v>98</v>
      </c>
      <c r="K12" s="4"/>
      <c r="L12" s="4"/>
      <c r="M12" s="4"/>
      <c r="N12" s="4"/>
      <c r="O12" s="4"/>
      <c r="P12" s="4"/>
      <c r="Q12" s="10">
        <f t="shared" si="0"/>
        <v>14</v>
      </c>
    </row>
    <row r="13" spans="2:18" x14ac:dyDescent="0.25">
      <c r="B13" s="6">
        <f t="shared" si="1"/>
        <v>5</v>
      </c>
      <c r="C13" s="4" t="s">
        <v>216</v>
      </c>
      <c r="D13" s="39" t="s">
        <v>217</v>
      </c>
      <c r="E13" s="40"/>
      <c r="F13" s="40"/>
      <c r="G13" s="40"/>
      <c r="H13" s="40"/>
      <c r="I13" s="41"/>
      <c r="J13" s="4">
        <v>0</v>
      </c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4" t="s">
        <v>28</v>
      </c>
      <c r="D14" s="23" t="s">
        <v>218</v>
      </c>
      <c r="E14" s="23"/>
      <c r="F14" s="23"/>
      <c r="G14" s="23"/>
      <c r="H14" s="23"/>
      <c r="I14" s="23"/>
      <c r="J14" s="4">
        <v>95</v>
      </c>
      <c r="K14" s="4"/>
      <c r="L14" s="4"/>
      <c r="M14" s="4"/>
      <c r="N14" s="4"/>
      <c r="O14" s="4"/>
      <c r="P14" s="4"/>
      <c r="Q14" s="10">
        <f t="shared" si="0"/>
        <v>13.571428571428571</v>
      </c>
    </row>
    <row r="15" spans="2:18" x14ac:dyDescent="0.25">
      <c r="B15" s="6">
        <f t="shared" si="1"/>
        <v>7</v>
      </c>
      <c r="C15" s="4" t="s">
        <v>29</v>
      </c>
      <c r="D15" s="23" t="s">
        <v>219</v>
      </c>
      <c r="E15" s="23"/>
      <c r="F15" s="23"/>
      <c r="G15" s="23"/>
      <c r="H15" s="23"/>
      <c r="I15" s="23"/>
      <c r="J15" s="4">
        <v>100</v>
      </c>
      <c r="K15" s="4"/>
      <c r="L15" s="4"/>
      <c r="M15" s="4"/>
      <c r="N15" s="4"/>
      <c r="O15" s="4"/>
      <c r="P15" s="4"/>
      <c r="Q15" s="10">
        <f t="shared" si="0"/>
        <v>14.285714285714286</v>
      </c>
    </row>
    <row r="16" spans="2:18" x14ac:dyDescent="0.25">
      <c r="B16" s="6">
        <f t="shared" si="1"/>
        <v>8</v>
      </c>
      <c r="C16" s="4" t="s">
        <v>30</v>
      </c>
      <c r="D16" s="23" t="s">
        <v>220</v>
      </c>
      <c r="E16" s="23"/>
      <c r="F16" s="23"/>
      <c r="G16" s="23"/>
      <c r="H16" s="23"/>
      <c r="I16" s="23"/>
      <c r="J16" s="4">
        <v>92</v>
      </c>
      <c r="K16" s="4"/>
      <c r="L16" s="4"/>
      <c r="M16" s="4"/>
      <c r="N16" s="4"/>
      <c r="O16" s="4"/>
      <c r="P16" s="4"/>
      <c r="Q16" s="10">
        <f t="shared" si="0"/>
        <v>13.142857142857142</v>
      </c>
    </row>
    <row r="17" spans="2:17" x14ac:dyDescent="0.25">
      <c r="B17" s="6">
        <f t="shared" si="1"/>
        <v>9</v>
      </c>
      <c r="C17" s="4" t="s">
        <v>31</v>
      </c>
      <c r="D17" s="23" t="s">
        <v>221</v>
      </c>
      <c r="E17" s="23"/>
      <c r="F17" s="23"/>
      <c r="G17" s="23"/>
      <c r="H17" s="23"/>
      <c r="I17" s="23"/>
      <c r="J17" s="4">
        <v>98</v>
      </c>
      <c r="K17" s="4"/>
      <c r="L17" s="4"/>
      <c r="M17" s="4"/>
      <c r="N17" s="4"/>
      <c r="O17" s="4"/>
      <c r="P17" s="4"/>
      <c r="Q17" s="10">
        <f t="shared" si="0"/>
        <v>14</v>
      </c>
    </row>
    <row r="18" spans="2:17" x14ac:dyDescent="0.25">
      <c r="B18" s="6">
        <f t="shared" si="1"/>
        <v>10</v>
      </c>
      <c r="C18" s="4" t="s">
        <v>222</v>
      </c>
      <c r="D18" s="43" t="s">
        <v>223</v>
      </c>
      <c r="E18" s="44"/>
      <c r="F18" s="44"/>
      <c r="G18" s="44"/>
      <c r="H18" s="44"/>
      <c r="I18" s="45"/>
      <c r="J18" s="4">
        <v>89</v>
      </c>
      <c r="K18" s="4"/>
      <c r="L18" s="4"/>
      <c r="M18" s="4"/>
      <c r="N18" s="4"/>
      <c r="O18" s="4"/>
      <c r="P18" s="4"/>
      <c r="Q18" s="10">
        <f t="shared" si="0"/>
        <v>12.714285714285714</v>
      </c>
    </row>
    <row r="19" spans="2:17" x14ac:dyDescent="0.25">
      <c r="B19" s="6">
        <f t="shared" si="1"/>
        <v>11</v>
      </c>
      <c r="C19" s="4" t="s">
        <v>32</v>
      </c>
      <c r="D19" s="23" t="s">
        <v>224</v>
      </c>
      <c r="E19" s="23"/>
      <c r="F19" s="23"/>
      <c r="G19" s="23"/>
      <c r="H19" s="23"/>
      <c r="I19" s="23"/>
      <c r="J19" s="4">
        <v>0</v>
      </c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4" t="s">
        <v>33</v>
      </c>
      <c r="D20" s="23" t="s">
        <v>225</v>
      </c>
      <c r="E20" s="23"/>
      <c r="F20" s="23"/>
      <c r="G20" s="23"/>
      <c r="H20" s="23"/>
      <c r="I20" s="23"/>
      <c r="J20" s="4">
        <v>95</v>
      </c>
      <c r="K20" s="4"/>
      <c r="L20" s="4"/>
      <c r="M20" s="4"/>
      <c r="N20" s="4"/>
      <c r="O20" s="4"/>
      <c r="P20" s="4"/>
      <c r="Q20" s="10">
        <f t="shared" si="0"/>
        <v>13.571428571428571</v>
      </c>
    </row>
    <row r="21" spans="2:17" x14ac:dyDescent="0.25">
      <c r="B21" s="6">
        <f t="shared" si="1"/>
        <v>13</v>
      </c>
      <c r="C21" s="4" t="s">
        <v>34</v>
      </c>
      <c r="D21" s="23" t="s">
        <v>226</v>
      </c>
      <c r="E21" s="23"/>
      <c r="F21" s="23"/>
      <c r="G21" s="23"/>
      <c r="H21" s="23"/>
      <c r="I21" s="23"/>
      <c r="J21" s="4">
        <v>95</v>
      </c>
      <c r="K21" s="4"/>
      <c r="L21" s="4"/>
      <c r="M21" s="4"/>
      <c r="N21" s="4"/>
      <c r="O21" s="4"/>
      <c r="P21" s="4"/>
      <c r="Q21" s="10">
        <f t="shared" si="0"/>
        <v>13.571428571428571</v>
      </c>
    </row>
    <row r="22" spans="2:17" x14ac:dyDescent="0.25">
      <c r="B22" s="6">
        <f t="shared" si="1"/>
        <v>14</v>
      </c>
      <c r="C22" s="4" t="s">
        <v>227</v>
      </c>
      <c r="D22" s="23" t="s">
        <v>228</v>
      </c>
      <c r="E22" s="23"/>
      <c r="F22" s="23"/>
      <c r="G22" s="23"/>
      <c r="H22" s="23"/>
      <c r="I22" s="23"/>
      <c r="J22" s="4">
        <v>98</v>
      </c>
      <c r="K22" s="4"/>
      <c r="L22" s="4"/>
      <c r="M22" s="4"/>
      <c r="N22" s="4"/>
      <c r="O22" s="4"/>
      <c r="P22" s="4"/>
      <c r="Q22" s="10">
        <f t="shared" si="0"/>
        <v>14</v>
      </c>
    </row>
    <row r="23" spans="2:17" x14ac:dyDescent="0.25">
      <c r="B23" s="6">
        <f t="shared" si="1"/>
        <v>15</v>
      </c>
      <c r="C23" s="4" t="s">
        <v>229</v>
      </c>
      <c r="D23" s="23" t="s">
        <v>230</v>
      </c>
      <c r="E23" s="23"/>
      <c r="F23" s="23"/>
      <c r="G23" s="23"/>
      <c r="H23" s="23"/>
      <c r="I23" s="23"/>
      <c r="J23" s="4">
        <v>95</v>
      </c>
      <c r="K23" s="4"/>
      <c r="L23" s="4"/>
      <c r="M23" s="4"/>
      <c r="N23" s="4"/>
      <c r="O23" s="4"/>
      <c r="P23" s="4"/>
      <c r="Q23" s="10">
        <f t="shared" si="0"/>
        <v>13.571428571428571</v>
      </c>
    </row>
    <row r="24" spans="2:17" x14ac:dyDescent="0.25">
      <c r="B24" s="6">
        <f t="shared" si="1"/>
        <v>16</v>
      </c>
      <c r="C24" s="4" t="s">
        <v>231</v>
      </c>
      <c r="D24" s="23" t="s">
        <v>232</v>
      </c>
      <c r="E24" s="23"/>
      <c r="F24" s="23"/>
      <c r="G24" s="23"/>
      <c r="H24" s="23"/>
      <c r="I24" s="23"/>
      <c r="J24" s="4">
        <v>0</v>
      </c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4" t="s">
        <v>233</v>
      </c>
      <c r="D25" s="23" t="s">
        <v>234</v>
      </c>
      <c r="E25" s="23"/>
      <c r="F25" s="23"/>
      <c r="G25" s="23"/>
      <c r="H25" s="23"/>
      <c r="I25" s="23"/>
      <c r="J25" s="4">
        <v>70</v>
      </c>
      <c r="K25" s="4"/>
      <c r="L25" s="4"/>
      <c r="M25" s="4"/>
      <c r="N25" s="4"/>
      <c r="O25" s="4"/>
      <c r="P25" s="4"/>
      <c r="Q25" s="10">
        <f t="shared" si="0"/>
        <v>10</v>
      </c>
    </row>
    <row r="26" spans="2:17" x14ac:dyDescent="0.25">
      <c r="B26" s="6">
        <f t="shared" si="1"/>
        <v>18</v>
      </c>
      <c r="C26" s="4" t="s">
        <v>235</v>
      </c>
      <c r="D26" s="23" t="s">
        <v>236</v>
      </c>
      <c r="E26" s="23"/>
      <c r="F26" s="23"/>
      <c r="G26" s="23"/>
      <c r="H26" s="23"/>
      <c r="I26" s="23"/>
      <c r="J26" s="4">
        <v>98</v>
      </c>
      <c r="K26" s="4"/>
      <c r="L26" s="4"/>
      <c r="M26" s="4"/>
      <c r="N26" s="4"/>
      <c r="O26" s="4"/>
      <c r="P26" s="4"/>
      <c r="Q26" s="10">
        <f t="shared" si="0"/>
        <v>14</v>
      </c>
    </row>
    <row r="27" spans="2:17" x14ac:dyDescent="0.25">
      <c r="B27" s="6">
        <f t="shared" si="1"/>
        <v>19</v>
      </c>
      <c r="C27" s="4" t="s">
        <v>237</v>
      </c>
      <c r="D27" s="23" t="s">
        <v>238</v>
      </c>
      <c r="E27" s="23"/>
      <c r="F27" s="23"/>
      <c r="G27" s="23"/>
      <c r="H27" s="23"/>
      <c r="I27" s="23"/>
      <c r="J27" s="4">
        <v>93</v>
      </c>
      <c r="K27" s="4"/>
      <c r="L27" s="4"/>
      <c r="M27" s="4"/>
      <c r="N27" s="4"/>
      <c r="O27" s="4"/>
      <c r="P27" s="4"/>
      <c r="Q27" s="10">
        <f t="shared" si="0"/>
        <v>13.285714285714286</v>
      </c>
    </row>
    <row r="28" spans="2:17" x14ac:dyDescent="0.25">
      <c r="B28" s="6">
        <f t="shared" si="1"/>
        <v>20</v>
      </c>
      <c r="C28" s="4" t="s">
        <v>239</v>
      </c>
      <c r="D28" s="23" t="s">
        <v>240</v>
      </c>
      <c r="E28" s="23"/>
      <c r="F28" s="23"/>
      <c r="G28" s="23"/>
      <c r="H28" s="23"/>
      <c r="I28" s="23"/>
      <c r="J28" s="4">
        <v>95</v>
      </c>
      <c r="K28" s="4"/>
      <c r="L28" s="4"/>
      <c r="M28" s="4"/>
      <c r="N28" s="4"/>
      <c r="O28" s="4"/>
      <c r="P28" s="4"/>
      <c r="Q28" s="10">
        <f t="shared" si="0"/>
        <v>13.571428571428571</v>
      </c>
    </row>
    <row r="29" spans="2:17" x14ac:dyDescent="0.25">
      <c r="B29" s="6">
        <f t="shared" si="1"/>
        <v>21</v>
      </c>
      <c r="C29" s="4" t="s">
        <v>241</v>
      </c>
      <c r="D29" s="23" t="s">
        <v>242</v>
      </c>
      <c r="E29" s="23"/>
      <c r="F29" s="23"/>
      <c r="G29" s="23"/>
      <c r="H29" s="23"/>
      <c r="I29" s="23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4" t="s">
        <v>243</v>
      </c>
      <c r="D30" s="23" t="s">
        <v>244</v>
      </c>
      <c r="E30" s="23"/>
      <c r="F30" s="23"/>
      <c r="G30" s="23"/>
      <c r="H30" s="23"/>
      <c r="I30" s="23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4" t="s">
        <v>245</v>
      </c>
      <c r="D31" s="23" t="s">
        <v>246</v>
      </c>
      <c r="E31" s="23"/>
      <c r="F31" s="23"/>
      <c r="G31" s="23"/>
      <c r="H31" s="23"/>
      <c r="I31" s="23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4" t="s">
        <v>247</v>
      </c>
      <c r="D32" s="23" t="s">
        <v>248</v>
      </c>
      <c r="E32" s="23"/>
      <c r="F32" s="23"/>
      <c r="G32" s="23"/>
      <c r="H32" s="23"/>
      <c r="I32" s="23"/>
      <c r="J32" s="4">
        <v>93</v>
      </c>
      <c r="K32" s="4"/>
      <c r="L32" s="4"/>
      <c r="M32" s="4"/>
      <c r="N32" s="4"/>
      <c r="O32" s="4"/>
      <c r="P32" s="4"/>
      <c r="Q32" s="10">
        <f t="shared" si="0"/>
        <v>13.285714285714286</v>
      </c>
    </row>
    <row r="33" spans="2:17" x14ac:dyDescent="0.25">
      <c r="B33" s="6">
        <f t="shared" si="1"/>
        <v>25</v>
      </c>
      <c r="C33" s="4" t="s">
        <v>249</v>
      </c>
      <c r="D33" s="23" t="s">
        <v>250</v>
      </c>
      <c r="E33" s="23"/>
      <c r="F33" s="23"/>
      <c r="G33" s="23"/>
      <c r="H33" s="23"/>
      <c r="I33" s="23"/>
      <c r="J33" s="4">
        <v>95</v>
      </c>
      <c r="K33" s="4"/>
      <c r="L33" s="4"/>
      <c r="M33" s="4"/>
      <c r="N33" s="4"/>
      <c r="O33" s="4"/>
      <c r="P33" s="4"/>
      <c r="Q33" s="10">
        <f t="shared" si="0"/>
        <v>13.571428571428571</v>
      </c>
    </row>
    <row r="34" spans="2:17" x14ac:dyDescent="0.25">
      <c r="B34" s="6">
        <f t="shared" si="1"/>
        <v>26</v>
      </c>
      <c r="C34" s="4" t="s">
        <v>251</v>
      </c>
      <c r="D34" s="23" t="s">
        <v>252</v>
      </c>
      <c r="E34" s="23"/>
      <c r="F34" s="23"/>
      <c r="G34" s="23"/>
      <c r="H34" s="23"/>
      <c r="I34" s="23"/>
      <c r="J34" s="4">
        <v>89</v>
      </c>
      <c r="K34" s="4"/>
      <c r="L34" s="4"/>
      <c r="M34" s="4"/>
      <c r="N34" s="4"/>
      <c r="O34" s="4"/>
      <c r="P34" s="4"/>
      <c r="Q34" s="10">
        <f t="shared" si="0"/>
        <v>12.714285714285714</v>
      </c>
    </row>
    <row r="35" spans="2:17" x14ac:dyDescent="0.25">
      <c r="B35" s="6">
        <f t="shared" si="1"/>
        <v>27</v>
      </c>
      <c r="C35" s="4" t="s">
        <v>253</v>
      </c>
      <c r="D35" s="23" t="s">
        <v>254</v>
      </c>
      <c r="E35" s="23"/>
      <c r="F35" s="23"/>
      <c r="G35" s="23"/>
      <c r="H35" s="23"/>
      <c r="I35" s="23"/>
      <c r="J35" s="4">
        <v>95</v>
      </c>
      <c r="K35" s="4"/>
      <c r="L35" s="4"/>
      <c r="M35" s="4"/>
      <c r="N35" s="4"/>
      <c r="O35" s="4"/>
      <c r="P35" s="4"/>
      <c r="Q35" s="10">
        <f t="shared" si="0"/>
        <v>13.571428571428571</v>
      </c>
    </row>
    <row r="36" spans="2:17" x14ac:dyDescent="0.25">
      <c r="B36" s="6">
        <f t="shared" si="1"/>
        <v>28</v>
      </c>
      <c r="C36" s="6"/>
      <c r="D36" s="42"/>
      <c r="E36" s="42"/>
      <c r="F36" s="42"/>
      <c r="G36" s="42"/>
      <c r="H36" s="42"/>
      <c r="I36" s="42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42"/>
      <c r="E37" s="42"/>
      <c r="F37" s="42"/>
      <c r="G37" s="42"/>
      <c r="H37" s="42"/>
      <c r="I37" s="4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42"/>
      <c r="E38" s="42"/>
      <c r="F38" s="42"/>
      <c r="G38" s="42"/>
      <c r="H38" s="42"/>
      <c r="I38" s="4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42"/>
      <c r="E40" s="42"/>
      <c r="F40" s="42"/>
      <c r="G40" s="42"/>
      <c r="H40" s="42"/>
      <c r="I40" s="4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42"/>
      <c r="E41" s="42"/>
      <c r="F41" s="42"/>
      <c r="G41" s="42"/>
      <c r="H41" s="42"/>
      <c r="I41" s="4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19" t="s">
        <v>19</v>
      </c>
      <c r="I54" s="19"/>
      <c r="J54" s="11">
        <f>COUNTIF(J9:J53,"&gt;=70")</f>
        <v>23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8"/>
      <c r="D55" s="18"/>
      <c r="E55" s="8"/>
      <c r="H55" s="20" t="s">
        <v>20</v>
      </c>
      <c r="I55" s="20"/>
      <c r="J55" s="12">
        <f>COUNTIF(J9:J53,"&lt;70")</f>
        <v>4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27</v>
      </c>
    </row>
    <row r="56" spans="2:17" x14ac:dyDescent="0.25">
      <c r="C56" s="18"/>
      <c r="D56" s="18"/>
      <c r="E56" s="18"/>
      <c r="H56" s="20" t="s">
        <v>21</v>
      </c>
      <c r="I56" s="20"/>
      <c r="J56" s="12">
        <f>COUNT(J9:J53)</f>
        <v>27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27</v>
      </c>
    </row>
    <row r="57" spans="2:17" x14ac:dyDescent="0.25">
      <c r="C57" s="18"/>
      <c r="D57" s="18"/>
      <c r="E57" s="1"/>
      <c r="H57" s="21" t="s">
        <v>16</v>
      </c>
      <c r="I57" s="21"/>
      <c r="J57" s="13">
        <f>J54/J56</f>
        <v>0.85185185185185186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18"/>
      <c r="D58" s="18"/>
      <c r="E58" s="1"/>
      <c r="H58" s="21" t="s">
        <v>17</v>
      </c>
      <c r="I58" s="21"/>
      <c r="J58" s="13">
        <f>J55/J56</f>
        <v>0.14814814814814814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ht="30" customHeight="1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Armando Alvarado</cp:lastModifiedBy>
  <cp:lastPrinted>2023-03-21T15:13:53Z</cp:lastPrinted>
  <dcterms:created xsi:type="dcterms:W3CDTF">2023-03-14T19:16:59Z</dcterms:created>
  <dcterms:modified xsi:type="dcterms:W3CDTF">2024-03-06T21:03:49Z</dcterms:modified>
</cp:coreProperties>
</file>