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11FB4BDC-254C-4DEE-B9F6-78C5E044366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5" l="1"/>
  <c r="L28" i="5"/>
  <c r="L9" i="5"/>
  <c r="L9" i="6"/>
  <c r="B10" i="6"/>
  <c r="L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Q9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3" l="1"/>
  <c r="L57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<sst xmlns="http://schemas.openxmlformats.org/spreadsheetml/2006/main" count="339" uniqueCount="237">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</sst>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25" zoomScale="11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3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3">
      <c r="C4" t="s">
        <v>0</v>
      </c>
      <c r="D4" s="64" t="s">
        <v>25</v>
      </c>
      <c r="E4" s="64"/>
      <c r="F4" s="64"/>
      <c r="G4" s="64"/>
      <c r="I4" t="s">
        <v>1</v>
      </c>
      <c r="J4" s="54" t="s">
        <v>137</v>
      </c>
      <c r="K4" s="54"/>
      <c r="M4" t="s">
        <v>2</v>
      </c>
      <c r="N4" s="55">
        <v>45393</v>
      </c>
      <c r="O4" s="5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54" t="s">
        <v>138</v>
      </c>
      <c r="E6" s="54"/>
      <c r="F6" s="54"/>
      <c r="G6" s="54"/>
      <c r="I6" s="45" t="s">
        <v>22</v>
      </c>
      <c r="J6" s="45"/>
      <c r="K6" s="58" t="s">
        <v>24</v>
      </c>
      <c r="L6" s="58"/>
      <c r="M6" s="58"/>
      <c r="N6" s="58"/>
      <c r="O6" s="58"/>
      <c r="P6" s="5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43</v>
      </c>
      <c r="D9" s="51" t="str">
        <f>[1]Hoja1!B4</f>
        <v>ALAVEZ DE LA HOZ ALFREDO</v>
      </c>
      <c r="E9" s="52"/>
      <c r="F9" s="52"/>
      <c r="G9" s="52"/>
      <c r="H9" s="52"/>
      <c r="I9" s="53"/>
      <c r="J9" s="6">
        <v>100</v>
      </c>
      <c r="K9" s="6">
        <v>95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37">
        <f>SUM(J9:P9)/7</f>
        <v>27.857142857142858</v>
      </c>
    </row>
    <row r="10" spans="2:18" x14ac:dyDescent="0.3">
      <c r="B10" s="6">
        <f>B9+1</f>
        <v>2</v>
      </c>
      <c r="C10" s="6" t="s">
        <v>44</v>
      </c>
      <c r="D10" s="51" t="str">
        <f>[1]Hoja1!B5</f>
        <v>AREVALO DOMINGUEZ MILDRED</v>
      </c>
      <c r="E10" s="52"/>
      <c r="F10" s="52"/>
      <c r="G10" s="52"/>
      <c r="H10" s="52"/>
      <c r="I10" s="53"/>
      <c r="J10" s="38">
        <v>45</v>
      </c>
      <c r="K10" s="6">
        <v>85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37">
        <f t="shared" ref="Q10:Q48" si="0">SUM(J10:P10)/7</f>
        <v>18.571428571428573</v>
      </c>
    </row>
    <row r="11" spans="2:18" x14ac:dyDescent="0.3">
      <c r="B11" s="6">
        <f t="shared" ref="B11:B35" si="1">B10+1</f>
        <v>3</v>
      </c>
      <c r="C11" s="6" t="s">
        <v>45</v>
      </c>
      <c r="D11" s="16" t="str">
        <f>[1]Hoja1!B7</f>
        <v>BLANCO ZARATE ALAN OSVALDO</v>
      </c>
      <c r="E11" s="17"/>
      <c r="F11" s="17"/>
      <c r="G11" s="17"/>
      <c r="H11" s="17"/>
      <c r="I11" s="18"/>
      <c r="J11" s="38">
        <v>0</v>
      </c>
      <c r="K11" s="38">
        <v>20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37">
        <f t="shared" si="0"/>
        <v>2.8571428571428572</v>
      </c>
    </row>
    <row r="12" spans="2:18" x14ac:dyDescent="0.3">
      <c r="B12" s="6">
        <f t="shared" si="1"/>
        <v>4</v>
      </c>
      <c r="C12" s="6" t="s">
        <v>46</v>
      </c>
      <c r="D12" s="16" t="str">
        <f>[1]Hoja1!B9</f>
        <v>CASTAÑEDA GONZALEZ JOSE A.</v>
      </c>
      <c r="E12" s="17"/>
      <c r="F12" s="17"/>
      <c r="G12" s="17"/>
      <c r="H12" s="17"/>
      <c r="I12" s="18"/>
      <c r="J12" s="39">
        <v>95</v>
      </c>
      <c r="K12" s="6">
        <v>87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37">
        <f t="shared" si="0"/>
        <v>26</v>
      </c>
    </row>
    <row r="13" spans="2:18" x14ac:dyDescent="0.3">
      <c r="B13" s="6">
        <f t="shared" si="1"/>
        <v>5</v>
      </c>
      <c r="C13" s="6" t="s">
        <v>47</v>
      </c>
      <c r="D13" s="16" t="str">
        <f>[1]Hoja1!B10</f>
        <v>CHACHA HERNANDEZ EMILIANO S.</v>
      </c>
      <c r="E13" s="17"/>
      <c r="F13" s="17"/>
      <c r="G13" s="17"/>
      <c r="H13" s="17"/>
      <c r="I13" s="18"/>
      <c r="J13" s="38">
        <v>60</v>
      </c>
      <c r="K13" s="6">
        <v>95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37">
        <f t="shared" si="0"/>
        <v>22.142857142857142</v>
      </c>
    </row>
    <row r="14" spans="2:18" x14ac:dyDescent="0.3">
      <c r="B14" s="6">
        <f t="shared" si="1"/>
        <v>6</v>
      </c>
      <c r="C14" s="6" t="s">
        <v>48</v>
      </c>
      <c r="D14" s="16" t="str">
        <f>[1]Hoja1!B11</f>
        <v>CHIBAMBA SEBA LUIS MARIO</v>
      </c>
      <c r="E14" s="17"/>
      <c r="F14" s="17"/>
      <c r="G14" s="17"/>
      <c r="H14" s="17"/>
      <c r="I14" s="18"/>
      <c r="J14" s="38">
        <v>38</v>
      </c>
      <c r="K14" s="38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37">
        <f t="shared" si="0"/>
        <v>5.4285714285714288</v>
      </c>
    </row>
    <row r="15" spans="2:18" x14ac:dyDescent="0.3">
      <c r="B15" s="6">
        <f t="shared" si="1"/>
        <v>7</v>
      </c>
      <c r="C15" s="6" t="s">
        <v>49</v>
      </c>
      <c r="D15" s="16" t="str">
        <f>[1]Hoja1!B12</f>
        <v>CRUZ BELLO YADIRA</v>
      </c>
      <c r="E15" s="17"/>
      <c r="F15" s="17"/>
      <c r="G15" s="17"/>
      <c r="H15" s="17"/>
      <c r="I15" s="18"/>
      <c r="J15" s="39">
        <v>100</v>
      </c>
      <c r="K15" s="6">
        <v>95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37">
        <f t="shared" si="0"/>
        <v>27.857142857142858</v>
      </c>
    </row>
    <row r="16" spans="2:18" x14ac:dyDescent="0.3">
      <c r="B16" s="6">
        <f t="shared" si="1"/>
        <v>8</v>
      </c>
      <c r="C16" s="6" t="s">
        <v>50</v>
      </c>
      <c r="D16" s="16" t="str">
        <f>[1]Hoja1!B13</f>
        <v>CRUZ GONZALEZ ITZEL ZAHORI</v>
      </c>
      <c r="E16" s="17"/>
      <c r="F16" s="17"/>
      <c r="G16" s="17"/>
      <c r="H16" s="17"/>
      <c r="I16" s="18"/>
      <c r="J16" s="6">
        <v>95</v>
      </c>
      <c r="K16" s="6">
        <v>95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37">
        <f t="shared" si="0"/>
        <v>27.142857142857142</v>
      </c>
    </row>
    <row r="17" spans="2:17" x14ac:dyDescent="0.3">
      <c r="B17" s="6">
        <f t="shared" si="1"/>
        <v>9</v>
      </c>
      <c r="C17" s="6" t="s">
        <v>51</v>
      </c>
      <c r="D17" s="16" t="str">
        <f>[1]Hoja1!B14</f>
        <v>FERMAN JIMENEZ JUAN ANGEL</v>
      </c>
      <c r="E17" s="17"/>
      <c r="F17" s="17"/>
      <c r="G17" s="17"/>
      <c r="H17" s="17"/>
      <c r="I17" s="18"/>
      <c r="J17" s="38">
        <v>55</v>
      </c>
      <c r="K17" s="38">
        <v>55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37">
        <f t="shared" si="0"/>
        <v>15.714285714285714</v>
      </c>
    </row>
    <row r="18" spans="2:17" x14ac:dyDescent="0.3">
      <c r="B18" s="6">
        <f t="shared" si="1"/>
        <v>10</v>
      </c>
      <c r="C18" s="6" t="s">
        <v>52</v>
      </c>
      <c r="D18" s="16" t="str">
        <f>[1]Hoja1!B16</f>
        <v>FLORES HERNANDEZ ITZEL ALEJANDRA</v>
      </c>
      <c r="E18" s="17"/>
      <c r="F18" s="17"/>
      <c r="G18" s="17"/>
      <c r="H18" s="17"/>
      <c r="I18" s="18"/>
      <c r="J18" s="6">
        <v>100</v>
      </c>
      <c r="K18" s="6">
        <v>95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37">
        <f t="shared" si="0"/>
        <v>27.857142857142858</v>
      </c>
    </row>
    <row r="19" spans="2:17" x14ac:dyDescent="0.3">
      <c r="B19" s="6">
        <f t="shared" si="1"/>
        <v>11</v>
      </c>
      <c r="C19" s="6" t="s">
        <v>53</v>
      </c>
      <c r="D19" s="16" t="str">
        <f>[1]Hoja1!B17</f>
        <v>FONSECA LOPEZ EDSON JAIR</v>
      </c>
      <c r="E19" s="17"/>
      <c r="F19" s="17"/>
      <c r="G19" s="17"/>
      <c r="H19" s="17"/>
      <c r="I19" s="18"/>
      <c r="J19" s="38">
        <v>60</v>
      </c>
      <c r="K19" s="38">
        <v>20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37">
        <f t="shared" si="0"/>
        <v>11.428571428571429</v>
      </c>
    </row>
    <row r="20" spans="2:17" x14ac:dyDescent="0.3">
      <c r="B20" s="6">
        <f t="shared" si="1"/>
        <v>12</v>
      </c>
      <c r="C20" s="6" t="s">
        <v>29</v>
      </c>
      <c r="D20" s="16" t="str">
        <f>[1]Hoja1!B19</f>
        <v>GARCIA CRUZ  RUTH</v>
      </c>
      <c r="E20" s="17"/>
      <c r="F20" s="17"/>
      <c r="G20" s="17"/>
      <c r="H20" s="17"/>
      <c r="I20" s="18"/>
      <c r="J20" s="38">
        <v>32</v>
      </c>
      <c r="K20" s="6">
        <v>90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37">
        <f t="shared" si="0"/>
        <v>17.428571428571427</v>
      </c>
    </row>
    <row r="21" spans="2:17" x14ac:dyDescent="0.3">
      <c r="B21" s="6">
        <f t="shared" si="1"/>
        <v>13</v>
      </c>
      <c r="C21" s="6" t="s">
        <v>54</v>
      </c>
      <c r="D21" s="16" t="str">
        <f>[1]Hoja1!B20</f>
        <v>GARCIA RUEDA ANDREK EDUARDO</v>
      </c>
      <c r="E21" s="17"/>
      <c r="F21" s="17"/>
      <c r="G21" s="17"/>
      <c r="H21" s="17"/>
      <c r="I21" s="18"/>
      <c r="J21" s="39">
        <v>80</v>
      </c>
      <c r="K21" s="6">
        <v>87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37">
        <f t="shared" si="0"/>
        <v>23.857142857142858</v>
      </c>
    </row>
    <row r="22" spans="2:17" x14ac:dyDescent="0.3">
      <c r="B22" s="6">
        <f t="shared" si="1"/>
        <v>14</v>
      </c>
      <c r="C22" s="6" t="s">
        <v>55</v>
      </c>
      <c r="D22" s="16" t="str">
        <f>[1]Hoja1!B22</f>
        <v>HERNANDEZ QUINO CRISTINA DEL C.</v>
      </c>
      <c r="E22" s="17"/>
      <c r="F22" s="17"/>
      <c r="G22" s="17"/>
      <c r="H22" s="17"/>
      <c r="I22" s="18"/>
      <c r="J22" s="6">
        <v>100</v>
      </c>
      <c r="K22" s="6">
        <v>95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37">
        <f t="shared" si="0"/>
        <v>27.857142857142858</v>
      </c>
    </row>
    <row r="23" spans="2:17" x14ac:dyDescent="0.3">
      <c r="B23" s="6">
        <f t="shared" si="1"/>
        <v>15</v>
      </c>
      <c r="C23" s="6" t="s">
        <v>56</v>
      </c>
      <c r="D23" s="16" t="str">
        <f>[1]Hoja1!B23</f>
        <v>HERNANDEZ VELAZQUEZ RENEE</v>
      </c>
      <c r="E23" s="17"/>
      <c r="F23" s="17"/>
      <c r="G23" s="17"/>
      <c r="H23" s="17"/>
      <c r="I23" s="18"/>
      <c r="J23" s="38">
        <v>45</v>
      </c>
      <c r="K23" s="6">
        <v>70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37">
        <f t="shared" si="0"/>
        <v>16.428571428571427</v>
      </c>
    </row>
    <row r="24" spans="2:17" x14ac:dyDescent="0.3">
      <c r="B24" s="6">
        <f t="shared" si="1"/>
        <v>16</v>
      </c>
      <c r="C24" s="6" t="s">
        <v>57</v>
      </c>
      <c r="D24" s="16" t="str">
        <f>[1]Hoja1!B24</f>
        <v>IXTEPAN JAUREGUI DAYANA</v>
      </c>
      <c r="E24" s="17"/>
      <c r="F24" s="17"/>
      <c r="G24" s="17"/>
      <c r="H24" s="17"/>
      <c r="I24" s="18"/>
      <c r="J24" s="6">
        <v>100</v>
      </c>
      <c r="K24" s="6">
        <v>95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37">
        <f t="shared" si="0"/>
        <v>27.857142857142858</v>
      </c>
    </row>
    <row r="25" spans="2:17" x14ac:dyDescent="0.3">
      <c r="B25" s="6">
        <f t="shared" si="1"/>
        <v>17</v>
      </c>
      <c r="C25" s="6" t="s">
        <v>58</v>
      </c>
      <c r="D25" s="16" t="str">
        <f>[1]Hoja1!B25</f>
        <v>LUCHO COTO FATIMA DE JESUS</v>
      </c>
      <c r="E25" s="17"/>
      <c r="F25" s="17"/>
      <c r="G25" s="17"/>
      <c r="H25" s="17"/>
      <c r="I25" s="18"/>
      <c r="J25" s="38">
        <v>60</v>
      </c>
      <c r="K25" s="6">
        <v>87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37">
        <f t="shared" si="0"/>
        <v>21</v>
      </c>
    </row>
    <row r="26" spans="2:17" x14ac:dyDescent="0.3">
      <c r="B26" s="6">
        <f t="shared" si="1"/>
        <v>18</v>
      </c>
      <c r="C26" s="6" t="s">
        <v>59</v>
      </c>
      <c r="D26" s="16" t="str">
        <f>[1]Hoja1!B27</f>
        <v>MARTINEZ ROSAS DANIEL AZAHEL</v>
      </c>
      <c r="E26" s="17"/>
      <c r="F26" s="17"/>
      <c r="G26" s="17"/>
      <c r="H26" s="17"/>
      <c r="I26" s="18"/>
      <c r="J26" s="6">
        <v>91</v>
      </c>
      <c r="K26" s="6">
        <v>95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37">
        <f t="shared" si="0"/>
        <v>26.571428571428573</v>
      </c>
    </row>
    <row r="27" spans="2:17" x14ac:dyDescent="0.3">
      <c r="B27" s="6">
        <f t="shared" si="1"/>
        <v>19</v>
      </c>
      <c r="C27" s="35" t="s">
        <v>136</v>
      </c>
      <c r="D27" s="17" t="s">
        <v>135</v>
      </c>
      <c r="E27" s="17"/>
      <c r="F27" s="17"/>
      <c r="G27" s="17"/>
      <c r="H27" s="17"/>
      <c r="J27" s="38">
        <v>0</v>
      </c>
      <c r="K27" s="38">
        <v>23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37">
        <f t="shared" si="0"/>
        <v>3.2857142857142856</v>
      </c>
    </row>
    <row r="28" spans="2:17" x14ac:dyDescent="0.3">
      <c r="B28" s="6">
        <f t="shared" si="1"/>
        <v>20</v>
      </c>
      <c r="C28" s="6" t="s">
        <v>60</v>
      </c>
      <c r="D28" s="16" t="str">
        <f>[1]Hoja1!B28</f>
        <v>ORTIZ APARICIO CONCEPCION DEL C.</v>
      </c>
      <c r="E28" s="17"/>
      <c r="F28" s="17"/>
      <c r="G28" s="17"/>
      <c r="H28" s="17"/>
      <c r="I28" s="18"/>
      <c r="J28" s="38">
        <v>0</v>
      </c>
      <c r="K28" s="38">
        <v>46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37">
        <f t="shared" si="0"/>
        <v>6.5714285714285712</v>
      </c>
    </row>
    <row r="29" spans="2:17" x14ac:dyDescent="0.3">
      <c r="B29" s="6">
        <f t="shared" si="1"/>
        <v>21</v>
      </c>
      <c r="C29" s="6" t="s">
        <v>65</v>
      </c>
      <c r="D29" s="16" t="str">
        <f>[1]Hoja1!B29</f>
        <v>PATRACA MORALES ASHLEY SHERLYN</v>
      </c>
      <c r="E29" s="17"/>
      <c r="F29" s="17"/>
      <c r="G29" s="17"/>
      <c r="H29" s="17"/>
      <c r="I29" s="18"/>
      <c r="J29" s="38">
        <v>60</v>
      </c>
      <c r="K29" s="6">
        <v>80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37">
        <f t="shared" si="0"/>
        <v>20</v>
      </c>
    </row>
    <row r="30" spans="2:17" x14ac:dyDescent="0.3">
      <c r="B30" s="6">
        <f t="shared" si="1"/>
        <v>22</v>
      </c>
      <c r="C30" s="6" t="s">
        <v>66</v>
      </c>
      <c r="D30" s="16" t="str">
        <f>[1]Hoja1!B30</f>
        <v>PEREZ MARTINEZ ESTEFANI</v>
      </c>
      <c r="E30" s="17"/>
      <c r="F30" s="17"/>
      <c r="G30" s="17"/>
      <c r="H30" s="17"/>
      <c r="I30" s="18"/>
      <c r="J30" s="6">
        <v>100</v>
      </c>
      <c r="K30" s="6">
        <v>91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37">
        <f t="shared" si="0"/>
        <v>27.285714285714285</v>
      </c>
    </row>
    <row r="31" spans="2:17" x14ac:dyDescent="0.3">
      <c r="B31" s="6">
        <f t="shared" si="1"/>
        <v>23</v>
      </c>
      <c r="C31" s="6" t="s">
        <v>61</v>
      </c>
      <c r="D31" s="16" t="str">
        <f>[1]Hoja1!B31</f>
        <v>PUCHETA PEREZ JONATHAN</v>
      </c>
      <c r="E31" s="17"/>
      <c r="F31" s="17"/>
      <c r="G31" s="17"/>
      <c r="H31" s="17"/>
      <c r="I31" s="18"/>
      <c r="J31" s="6">
        <v>86</v>
      </c>
      <c r="K31" s="6">
        <v>87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37">
        <f t="shared" si="0"/>
        <v>24.714285714285715</v>
      </c>
    </row>
    <row r="32" spans="2:17" x14ac:dyDescent="0.3">
      <c r="B32" s="6">
        <f t="shared" si="1"/>
        <v>24</v>
      </c>
      <c r="C32" s="6" t="s">
        <v>38</v>
      </c>
      <c r="D32" s="16" t="s">
        <v>134</v>
      </c>
      <c r="E32" s="17"/>
      <c r="F32" s="17"/>
      <c r="G32" s="17"/>
      <c r="H32" s="17"/>
      <c r="J32" s="38">
        <v>45</v>
      </c>
      <c r="K32" s="38">
        <v>50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37">
        <f t="shared" si="0"/>
        <v>13.571428571428571</v>
      </c>
    </row>
    <row r="33" spans="2:17" x14ac:dyDescent="0.3">
      <c r="B33" s="6">
        <f t="shared" si="1"/>
        <v>25</v>
      </c>
      <c r="C33" s="6" t="s">
        <v>62</v>
      </c>
      <c r="D33" s="16" t="str">
        <f>[1]Hoja1!B34</f>
        <v>SANCHEZ BARRAZA ANGEL DE JESUS</v>
      </c>
      <c r="E33" s="17"/>
      <c r="F33" s="17"/>
      <c r="G33" s="17"/>
      <c r="H33" s="17"/>
      <c r="I33" s="18"/>
      <c r="J33" s="38">
        <v>7</v>
      </c>
      <c r="K33" s="38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37">
        <f t="shared" si="0"/>
        <v>1</v>
      </c>
    </row>
    <row r="34" spans="2:17" x14ac:dyDescent="0.3">
      <c r="B34" s="6">
        <f t="shared" si="1"/>
        <v>26</v>
      </c>
      <c r="C34" s="6" t="s">
        <v>63</v>
      </c>
      <c r="D34" s="16" t="str">
        <f>[1]Hoja1!B35</f>
        <v>TEOBA COTO EDUARDO</v>
      </c>
      <c r="E34" s="17"/>
      <c r="F34" s="17"/>
      <c r="G34" s="17"/>
      <c r="H34" s="17"/>
      <c r="I34" s="18"/>
      <c r="J34" s="38">
        <v>22</v>
      </c>
      <c r="K34" s="38">
        <v>18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37">
        <f t="shared" si="0"/>
        <v>5.7142857142857144</v>
      </c>
    </row>
    <row r="35" spans="2:17" x14ac:dyDescent="0.3">
      <c r="B35" s="6">
        <f t="shared" si="1"/>
        <v>27</v>
      </c>
      <c r="C35" s="6" t="s">
        <v>64</v>
      </c>
      <c r="D35" s="16" t="str">
        <f>[1]Hoja1!B36</f>
        <v>TEPOX DE JESUS ALEJANDRA</v>
      </c>
      <c r="E35" s="17"/>
      <c r="F35" s="17"/>
      <c r="G35" s="17"/>
      <c r="H35" s="17"/>
      <c r="I35" s="18"/>
      <c r="J35" s="6">
        <v>100</v>
      </c>
      <c r="K35" s="6">
        <v>87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37">
        <f t="shared" si="0"/>
        <v>26.714285714285715</v>
      </c>
    </row>
    <row r="36" spans="2:17" x14ac:dyDescent="0.3">
      <c r="B36" s="6"/>
      <c r="C36" s="3"/>
      <c r="D36" s="22"/>
      <c r="E36" s="22"/>
      <c r="F36" s="22"/>
      <c r="G36" s="22"/>
      <c r="H36" s="17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/>
      <c r="C37" s="3"/>
      <c r="D37" s="22"/>
      <c r="E37" s="22"/>
      <c r="F37" s="22"/>
      <c r="G37" s="22"/>
      <c r="H37" s="17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/>
      <c r="C38" s="3"/>
      <c r="D38" s="22"/>
      <c r="E38" s="22"/>
      <c r="F38" s="22"/>
      <c r="G38" s="22"/>
      <c r="H38" s="17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24"/>
      <c r="H39" s="17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51"/>
      <c r="E40" s="52"/>
      <c r="F40" s="52"/>
      <c r="G40" s="52"/>
      <c r="H40" s="52"/>
      <c r="I40" s="53"/>
      <c r="J40" s="29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3"/>
      <c r="D41" s="22"/>
      <c r="E41" s="22"/>
      <c r="F41" s="22"/>
      <c r="G41" s="22"/>
      <c r="H41" s="22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/>
      <c r="C50" s="7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/>
      <c r="C51" s="7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/>
      <c r="C52" s="7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/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45"/>
      <c r="D54" s="45"/>
      <c r="E54" s="1"/>
      <c r="H54" s="60" t="s">
        <v>19</v>
      </c>
      <c r="I54" s="60"/>
      <c r="J54" s="11">
        <f>COUNTIF(J9:J53,"&gt;=70")</f>
        <v>12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45"/>
      <c r="D55" s="45"/>
      <c r="E55" s="8"/>
      <c r="H55" s="61" t="s">
        <v>20</v>
      </c>
      <c r="I55" s="61"/>
      <c r="J55" s="12">
        <f>COUNTIF(J9:J53,"&lt;70")</f>
        <v>15</v>
      </c>
      <c r="K55" s="12">
        <f t="shared" ref="K55:Q55" si="5">COUNTIF(K9:K53,"&lt;70")</f>
        <v>9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40</v>
      </c>
    </row>
    <row r="56" spans="2:17" x14ac:dyDescent="0.3">
      <c r="C56" s="45"/>
      <c r="D56" s="45"/>
      <c r="E56" s="45"/>
      <c r="H56" s="61" t="s">
        <v>21</v>
      </c>
      <c r="I56" s="61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40</v>
      </c>
    </row>
    <row r="57" spans="2:17" x14ac:dyDescent="0.3">
      <c r="C57" s="45"/>
      <c r="D57" s="45"/>
      <c r="E57" s="1"/>
      <c r="H57" s="62" t="s">
        <v>16</v>
      </c>
      <c r="I57" s="62"/>
      <c r="J57" s="13">
        <f>J54/J56</f>
        <v>0.44444444444444442</v>
      </c>
      <c r="K57" s="14">
        <f t="shared" ref="K57:Q57" si="7">K54/K56</f>
        <v>0.66666666666666663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45"/>
      <c r="D58" s="45"/>
      <c r="E58" s="1"/>
      <c r="H58" s="62" t="s">
        <v>17</v>
      </c>
      <c r="I58" s="62"/>
      <c r="J58" s="13">
        <f>J55/J56</f>
        <v>0.55555555555555558</v>
      </c>
      <c r="K58" s="13">
        <f t="shared" ref="K58:Q58" si="8">K55/K56</f>
        <v>0.33333333333333331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45"/>
      <c r="D59" s="45"/>
      <c r="E59" s="8"/>
    </row>
    <row r="60" spans="2:17" x14ac:dyDescent="0.3">
      <c r="C60" s="1"/>
      <c r="D60" s="1"/>
      <c r="E60" s="8"/>
    </row>
    <row r="61" spans="2:17" x14ac:dyDescent="0.3">
      <c r="J61" s="63"/>
      <c r="K61" s="63"/>
      <c r="L61" s="63"/>
      <c r="M61" s="63"/>
      <c r="N61" s="63"/>
      <c r="O61" s="63"/>
      <c r="P61" s="63"/>
    </row>
    <row r="62" spans="2:17" x14ac:dyDescent="0.3">
      <c r="J62" s="57" t="s">
        <v>18</v>
      </c>
      <c r="K62" s="57"/>
      <c r="L62" s="57"/>
      <c r="M62" s="57"/>
      <c r="N62" s="57"/>
      <c r="O62" s="57"/>
      <c r="P62" s="57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3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3">
      <c r="C4" t="s">
        <v>0</v>
      </c>
      <c r="D4" s="64" t="s">
        <v>25</v>
      </c>
      <c r="E4" s="64"/>
      <c r="F4" s="64"/>
      <c r="G4" s="64"/>
      <c r="I4" t="s">
        <v>1</v>
      </c>
      <c r="J4" s="54" t="s">
        <v>141</v>
      </c>
      <c r="K4" s="54"/>
      <c r="M4" t="s">
        <v>2</v>
      </c>
      <c r="N4" s="55">
        <v>45393</v>
      </c>
      <c r="O4" s="5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54" t="s">
        <v>138</v>
      </c>
      <c r="E6" s="54"/>
      <c r="F6" s="54"/>
      <c r="G6" s="54"/>
      <c r="I6" s="45" t="s">
        <v>22</v>
      </c>
      <c r="J6" s="45"/>
      <c r="K6" s="58" t="s">
        <v>24</v>
      </c>
      <c r="L6" s="58"/>
      <c r="M6" s="58"/>
      <c r="N6" s="58"/>
      <c r="O6" s="58"/>
      <c r="P6" s="5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26</v>
      </c>
      <c r="D9" s="65" t="str">
        <f>[1]Hoja1!B42</f>
        <v>ANDRADE HERRERA PERLA</v>
      </c>
      <c r="E9" s="65"/>
      <c r="F9" s="65"/>
      <c r="G9" s="65"/>
      <c r="H9" s="65"/>
      <c r="I9" s="65"/>
      <c r="J9" s="4">
        <v>96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</v>
      </c>
    </row>
    <row r="10" spans="2:18" x14ac:dyDescent="0.3">
      <c r="B10" s="6">
        <f>B9+1</f>
        <v>2</v>
      </c>
      <c r="C10" s="6" t="s">
        <v>27</v>
      </c>
      <c r="D10" s="65" t="str">
        <f>[1]Hoja1!B43</f>
        <v>BELLI XALA DANNA ZARED</v>
      </c>
      <c r="E10" s="65"/>
      <c r="F10" s="65"/>
      <c r="G10" s="65"/>
      <c r="H10" s="65"/>
      <c r="I10" s="65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 t="s">
        <v>28</v>
      </c>
      <c r="D11" s="65" t="str">
        <f>[1]Hoja1!B44</f>
        <v>BERNAL VELASCO DIANA CAROLINA</v>
      </c>
      <c r="E11" s="65"/>
      <c r="F11" s="65"/>
      <c r="G11" s="65"/>
      <c r="H11" s="65"/>
      <c r="I11" s="65"/>
      <c r="J11" s="4">
        <v>84</v>
      </c>
      <c r="K11" s="29">
        <v>60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20.571428571428573</v>
      </c>
    </row>
    <row r="12" spans="2:18" x14ac:dyDescent="0.3">
      <c r="B12" s="6">
        <f t="shared" si="1"/>
        <v>4</v>
      </c>
      <c r="C12" s="6" t="s">
        <v>29</v>
      </c>
      <c r="D12" s="65" t="str">
        <f>[1]Hoja1!B45</f>
        <v>CARRERA MARTINEZ ANDRE JALIL</v>
      </c>
      <c r="E12" s="65"/>
      <c r="F12" s="65"/>
      <c r="G12" s="65"/>
      <c r="H12" s="66"/>
      <c r="I12" s="66"/>
      <c r="J12" s="29">
        <v>46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19.142857142857142</v>
      </c>
    </row>
    <row r="13" spans="2:18" x14ac:dyDescent="0.3">
      <c r="B13" s="6">
        <f t="shared" si="1"/>
        <v>5</v>
      </c>
      <c r="C13" s="6" t="s">
        <v>30</v>
      </c>
      <c r="D13" s="20" t="str">
        <f>[1]Hoja1!B46</f>
        <v>DOMINGUEZ REYES KARLA MICHELLE</v>
      </c>
      <c r="E13" s="20"/>
      <c r="F13" s="20"/>
      <c r="G13" s="16"/>
      <c r="H13" s="17"/>
      <c r="I13" s="18"/>
      <c r="J13" s="40">
        <v>60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</row>
    <row r="14" spans="2:18" x14ac:dyDescent="0.3">
      <c r="B14" s="6">
        <f t="shared" si="1"/>
        <v>6</v>
      </c>
      <c r="C14" s="6" t="s">
        <v>31</v>
      </c>
      <c r="D14" s="16" t="str">
        <f>[1]Hoja1!B47</f>
        <v>HERNANDEZ SANTOS JAIME</v>
      </c>
      <c r="E14" s="17"/>
      <c r="F14" s="17"/>
      <c r="G14" s="17"/>
      <c r="H14" s="19"/>
      <c r="I14" s="25"/>
      <c r="J14" s="29">
        <v>13</v>
      </c>
      <c r="K14" s="4">
        <v>92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15</v>
      </c>
    </row>
    <row r="15" spans="2:18" x14ac:dyDescent="0.3">
      <c r="B15" s="6">
        <f t="shared" si="1"/>
        <v>7</v>
      </c>
      <c r="C15" s="6" t="s">
        <v>32</v>
      </c>
      <c r="D15" s="16" t="str">
        <f>[1]Hoja1!B48</f>
        <v>HERNANDEZ ZAPOT MARIA FERNANDA</v>
      </c>
      <c r="E15" s="17"/>
      <c r="F15" s="17"/>
      <c r="G15" s="17"/>
      <c r="H15" s="17"/>
      <c r="I15" s="18"/>
      <c r="J15" s="4">
        <v>100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27.857142857142858</v>
      </c>
    </row>
    <row r="16" spans="2:18" x14ac:dyDescent="0.3">
      <c r="B16" s="6">
        <f t="shared" si="1"/>
        <v>8</v>
      </c>
      <c r="C16" s="6" t="s">
        <v>33</v>
      </c>
      <c r="D16" s="16" t="str">
        <f>[1]Hoja1!B52</f>
        <v>MORENO CASTRO ADRIAN DE JESUS</v>
      </c>
      <c r="E16" s="17"/>
      <c r="F16" s="17"/>
      <c r="G16" s="17"/>
      <c r="H16" s="17"/>
      <c r="I16" s="18"/>
      <c r="J16" s="29">
        <v>56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22.285714285714285</v>
      </c>
    </row>
    <row r="17" spans="2:17" x14ac:dyDescent="0.3">
      <c r="B17" s="6">
        <f t="shared" si="1"/>
        <v>9</v>
      </c>
      <c r="C17" s="6" t="s">
        <v>34</v>
      </c>
      <c r="D17" s="16" t="str">
        <f>[1]Hoja1!B53</f>
        <v>OLIVEROS ISIDORO VANIA</v>
      </c>
      <c r="E17" s="17"/>
      <c r="F17" s="17"/>
      <c r="G17" s="17"/>
      <c r="H17" s="17"/>
      <c r="I17" s="18"/>
      <c r="J17" s="4">
        <v>100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27.857142857142858</v>
      </c>
    </row>
    <row r="18" spans="2:17" x14ac:dyDescent="0.3">
      <c r="B18" s="6">
        <f t="shared" si="1"/>
        <v>10</v>
      </c>
      <c r="C18" s="6" t="s">
        <v>35</v>
      </c>
      <c r="D18" s="16" t="str">
        <f>[1]Hoja1!B54</f>
        <v>ORTIZ MARCIAL MONSERRAT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3">
      <c r="B19" s="6">
        <f t="shared" si="1"/>
        <v>11</v>
      </c>
      <c r="C19" s="6" t="s">
        <v>36</v>
      </c>
      <c r="D19" s="16" t="str">
        <f>[1]Hoja1!B55</f>
        <v>PEREZ REYES STEFANY GABRIELA</v>
      </c>
      <c r="E19" s="17"/>
      <c r="F19" s="17"/>
      <c r="G19" s="17"/>
      <c r="H19" s="17"/>
      <c r="I19" s="18"/>
      <c r="J19" s="29">
        <v>48</v>
      </c>
      <c r="K19" s="29">
        <v>60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15.428571428571429</v>
      </c>
    </row>
    <row r="20" spans="2:17" x14ac:dyDescent="0.3">
      <c r="B20" s="6">
        <f t="shared" si="1"/>
        <v>12</v>
      </c>
      <c r="C20" s="6" t="s">
        <v>37</v>
      </c>
      <c r="D20" s="16" t="str">
        <f>[1]Hoja1!B56</f>
        <v>POLITO MACARIO MAURICIO</v>
      </c>
      <c r="E20" s="17"/>
      <c r="F20" s="17"/>
      <c r="G20" s="17"/>
      <c r="H20" s="17"/>
      <c r="I20" s="18"/>
      <c r="J20" s="29">
        <v>0</v>
      </c>
      <c r="K20" s="29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35" t="s">
        <v>140</v>
      </c>
      <c r="D21" s="35" t="s">
        <v>139</v>
      </c>
      <c r="E21" s="35"/>
      <c r="F21" s="35"/>
      <c r="G21" s="35"/>
      <c r="H21" s="17"/>
      <c r="I21" s="18"/>
      <c r="J21" s="41">
        <v>0</v>
      </c>
      <c r="K21" s="29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>SUM(K21:P21)/7</f>
        <v>0</v>
      </c>
    </row>
    <row r="22" spans="2:17" x14ac:dyDescent="0.3">
      <c r="B22" s="6">
        <f t="shared" si="1"/>
        <v>14</v>
      </c>
      <c r="C22" s="6" t="s">
        <v>39</v>
      </c>
      <c r="D22" s="16" t="str">
        <f>[1]Hoja1!B58</f>
        <v>SOSA MARTINEZ JESSICA ALEJANDRA</v>
      </c>
      <c r="E22" s="17"/>
      <c r="F22" s="17"/>
      <c r="G22" s="17"/>
      <c r="H22" s="17"/>
      <c r="I22" s="18"/>
      <c r="J22" s="29">
        <v>56</v>
      </c>
      <c r="K22" s="4">
        <v>93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21.285714285714285</v>
      </c>
    </row>
    <row r="23" spans="2:17" x14ac:dyDescent="0.3">
      <c r="B23" s="6">
        <f t="shared" si="1"/>
        <v>15</v>
      </c>
      <c r="C23" s="6" t="s">
        <v>40</v>
      </c>
      <c r="D23" s="16" t="str">
        <f>[1]Hoja1!B59</f>
        <v>URIETA MARTINEZ KAREN</v>
      </c>
      <c r="E23" s="17"/>
      <c r="F23" s="17"/>
      <c r="G23" s="17"/>
      <c r="H23" s="17"/>
      <c r="I23" s="18"/>
      <c r="J23" s="29">
        <v>56</v>
      </c>
      <c r="K23" s="4">
        <v>88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20.571428571428573</v>
      </c>
    </row>
    <row r="24" spans="2:17" x14ac:dyDescent="0.3">
      <c r="B24" s="6">
        <f t="shared" si="1"/>
        <v>16</v>
      </c>
      <c r="C24" s="6" t="s">
        <v>41</v>
      </c>
      <c r="D24" s="16" t="str">
        <f>[1]Hoja1!B60</f>
        <v>VIDAÑA HERNANDEZ ARIEL ISAIAS</v>
      </c>
      <c r="E24" s="17"/>
      <c r="F24" s="17"/>
      <c r="G24" s="17"/>
      <c r="H24" s="17"/>
      <c r="I24" s="18"/>
      <c r="J24" s="29">
        <v>13</v>
      </c>
      <c r="K24" s="29">
        <v>60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10.428571428571429</v>
      </c>
    </row>
    <row r="25" spans="2:17" x14ac:dyDescent="0.3">
      <c r="B25" s="6">
        <f t="shared" si="1"/>
        <v>17</v>
      </c>
      <c r="C25" s="6" t="s">
        <v>42</v>
      </c>
      <c r="D25" s="16" t="str">
        <f>[1]Hoja1!B61</f>
        <v>VILLAFUERTE CONCHI ARIEL MOISES</v>
      </c>
      <c r="E25" s="17"/>
      <c r="F25" s="17"/>
      <c r="G25" s="17"/>
      <c r="H25" s="22"/>
      <c r="I25" s="23"/>
      <c r="J25" s="29">
        <v>0</v>
      </c>
      <c r="K25" s="29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0</v>
      </c>
    </row>
    <row r="26" spans="2:17" x14ac:dyDescent="0.3">
      <c r="B26" s="6">
        <f t="shared" si="1"/>
        <v>18</v>
      </c>
      <c r="C26" s="24"/>
      <c r="J26" s="30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3"/>
      <c r="D27" s="21"/>
      <c r="E27" s="22"/>
      <c r="F27" s="22"/>
      <c r="G27" s="22"/>
      <c r="H27" s="22"/>
      <c r="I27" s="2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3"/>
      <c r="D29" s="21"/>
      <c r="E29" s="22"/>
      <c r="F29" s="22"/>
      <c r="G29" s="22"/>
      <c r="H29" s="22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45"/>
      <c r="D54" s="45"/>
      <c r="E54" s="1"/>
      <c r="H54" s="60" t="s">
        <v>19</v>
      </c>
      <c r="I54" s="60"/>
      <c r="J54" s="11">
        <f>COUNTIF(J9:J53,"&gt;=70")</f>
        <v>6</v>
      </c>
      <c r="K54" s="11">
        <f t="shared" ref="K54:P54" si="3">COUNTIF(K9:K53,"&gt;=70")</f>
        <v>11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45"/>
      <c r="D55" s="45"/>
      <c r="E55" s="8"/>
      <c r="H55" s="61" t="s">
        <v>20</v>
      </c>
      <c r="I55" s="61"/>
      <c r="J55" s="12">
        <f>COUNTIF(J9:J53,"&lt;70")</f>
        <v>11</v>
      </c>
      <c r="K55" s="12">
        <f t="shared" ref="K55:Q55" si="5">COUNTIF(K9:K53,"&lt;70")</f>
        <v>6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">
      <c r="C56" s="45"/>
      <c r="D56" s="45"/>
      <c r="E56" s="45"/>
      <c r="H56" s="61" t="s">
        <v>21</v>
      </c>
      <c r="I56" s="61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">
      <c r="C57" s="45"/>
      <c r="D57" s="45"/>
      <c r="E57" s="1"/>
      <c r="H57" s="62" t="s">
        <v>16</v>
      </c>
      <c r="I57" s="62"/>
      <c r="J57" s="13">
        <f>J54/J56</f>
        <v>0.35294117647058826</v>
      </c>
      <c r="K57" s="14">
        <f t="shared" ref="K57:Q57" si="7">K54/K56</f>
        <v>0.6470588235294118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45"/>
      <c r="D58" s="45"/>
      <c r="E58" s="1"/>
      <c r="H58" s="62" t="s">
        <v>17</v>
      </c>
      <c r="I58" s="62"/>
      <c r="J58" s="13">
        <f>J55/J56</f>
        <v>0.6470588235294118</v>
      </c>
      <c r="K58" s="13">
        <f t="shared" ref="K58:Q58" si="8">K55/K56</f>
        <v>0.35294117647058826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45"/>
      <c r="D59" s="45"/>
      <c r="E59" s="8"/>
    </row>
    <row r="60" spans="2:17" x14ac:dyDescent="0.3">
      <c r="C60" s="1"/>
      <c r="D60" s="1"/>
      <c r="E60" s="8"/>
    </row>
    <row r="61" spans="2:17" x14ac:dyDescent="0.3">
      <c r="J61" s="63"/>
      <c r="K61" s="63"/>
      <c r="L61" s="63"/>
      <c r="M61" s="63"/>
      <c r="N61" s="63"/>
      <c r="O61" s="63"/>
      <c r="P61" s="63"/>
    </row>
    <row r="62" spans="2:17" x14ac:dyDescent="0.3">
      <c r="J62" s="57" t="s">
        <v>18</v>
      </c>
      <c r="K62" s="57"/>
      <c r="L62" s="57"/>
      <c r="M62" s="57"/>
      <c r="N62" s="57"/>
      <c r="O62" s="57"/>
      <c r="P62" s="57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6" zoomScaleNormal="100" workbookViewId="0">
      <selection activeCell="K32" sqref="K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3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3">
      <c r="C4" t="s">
        <v>0</v>
      </c>
      <c r="D4" s="64" t="s">
        <v>67</v>
      </c>
      <c r="E4" s="64"/>
      <c r="F4" s="64"/>
      <c r="G4" s="64"/>
      <c r="I4" t="s">
        <v>1</v>
      </c>
      <c r="J4" s="54" t="s">
        <v>142</v>
      </c>
      <c r="K4" s="54"/>
      <c r="M4" t="s">
        <v>2</v>
      </c>
      <c r="N4" s="55">
        <v>45393</v>
      </c>
      <c r="O4" s="5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54" t="s">
        <v>138</v>
      </c>
      <c r="E6" s="54"/>
      <c r="F6" s="54"/>
      <c r="G6" s="54"/>
      <c r="I6" s="45" t="s">
        <v>22</v>
      </c>
      <c r="J6" s="45"/>
      <c r="K6" s="58" t="s">
        <v>24</v>
      </c>
      <c r="L6" s="58"/>
      <c r="M6" s="58"/>
      <c r="N6" s="58"/>
      <c r="O6" s="58"/>
      <c r="P6" s="5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51" t="s">
        <v>68</v>
      </c>
      <c r="E9" s="52" t="s">
        <v>68</v>
      </c>
      <c r="F9" s="52" t="s">
        <v>68</v>
      </c>
      <c r="G9" s="52" t="s">
        <v>68</v>
      </c>
      <c r="H9" s="52" t="s">
        <v>68</v>
      </c>
      <c r="I9" s="53" t="s">
        <v>68</v>
      </c>
      <c r="J9" s="36">
        <v>100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3">
      <c r="B10" s="6">
        <f>B9+1</f>
        <v>2</v>
      </c>
      <c r="C10" s="6" t="s">
        <v>133</v>
      </c>
      <c r="D10" s="5" t="s">
        <v>132</v>
      </c>
      <c r="J10" s="36">
        <v>90</v>
      </c>
      <c r="K10" s="29">
        <v>10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101</v>
      </c>
      <c r="D11" s="51" t="s">
        <v>69</v>
      </c>
      <c r="E11" s="52" t="s">
        <v>69</v>
      </c>
      <c r="F11" s="52" t="s">
        <v>69</v>
      </c>
      <c r="G11" s="52" t="s">
        <v>69</v>
      </c>
      <c r="H11" s="52" t="s">
        <v>69</v>
      </c>
      <c r="I11" s="53" t="s">
        <v>69</v>
      </c>
      <c r="J11" s="36">
        <v>90</v>
      </c>
      <c r="K11" s="29">
        <v>60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21.428571428571427</v>
      </c>
    </row>
    <row r="12" spans="2:18" x14ac:dyDescent="0.3">
      <c r="B12" s="6">
        <f t="shared" si="1"/>
        <v>4</v>
      </c>
      <c r="C12" s="6" t="s">
        <v>102</v>
      </c>
      <c r="D12" s="16" t="s">
        <v>70</v>
      </c>
      <c r="E12" s="17"/>
      <c r="F12" s="17"/>
      <c r="G12" s="17"/>
      <c r="H12" s="17"/>
      <c r="I12" s="18"/>
      <c r="J12" s="36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3">
      <c r="B13" s="6">
        <f t="shared" si="1"/>
        <v>5</v>
      </c>
      <c r="C13" s="6" t="s">
        <v>103</v>
      </c>
      <c r="D13" s="16" t="s">
        <v>71</v>
      </c>
      <c r="E13" s="17"/>
      <c r="F13" s="17"/>
      <c r="G13" s="17"/>
      <c r="H13" s="17"/>
      <c r="I13" s="18"/>
      <c r="J13" s="36">
        <v>100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26.857142857142858</v>
      </c>
    </row>
    <row r="14" spans="2:18" x14ac:dyDescent="0.3">
      <c r="B14" s="6">
        <f t="shared" si="1"/>
        <v>6</v>
      </c>
      <c r="C14" s="6" t="s">
        <v>104</v>
      </c>
      <c r="D14" s="16" t="s">
        <v>72</v>
      </c>
      <c r="E14" s="17"/>
      <c r="F14" s="17"/>
      <c r="G14" s="17"/>
      <c r="H14" s="17"/>
      <c r="I14" s="18"/>
      <c r="J14" s="36">
        <v>100</v>
      </c>
      <c r="K14" s="4">
        <v>98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28.285714285714285</v>
      </c>
    </row>
    <row r="15" spans="2:18" x14ac:dyDescent="0.3">
      <c r="B15" s="6">
        <f t="shared" si="1"/>
        <v>7</v>
      </c>
      <c r="C15" s="6" t="s">
        <v>105</v>
      </c>
      <c r="D15" s="16" t="s">
        <v>73</v>
      </c>
      <c r="E15" s="17"/>
      <c r="F15" s="17"/>
      <c r="G15" s="17"/>
      <c r="H15" s="17"/>
      <c r="I15" s="18"/>
      <c r="J15" s="36">
        <v>90</v>
      </c>
      <c r="K15" s="29">
        <v>60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21.428571428571427</v>
      </c>
    </row>
    <row r="16" spans="2:18" x14ac:dyDescent="0.3">
      <c r="B16" s="6">
        <f t="shared" si="1"/>
        <v>8</v>
      </c>
      <c r="C16" s="6" t="s">
        <v>106</v>
      </c>
      <c r="D16" s="16" t="s">
        <v>74</v>
      </c>
      <c r="E16" s="17"/>
      <c r="F16" s="17"/>
      <c r="G16" s="17"/>
      <c r="H16" s="17"/>
      <c r="I16" s="18"/>
      <c r="J16" s="36">
        <v>100</v>
      </c>
      <c r="K16" s="4">
        <v>88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26.857142857142858</v>
      </c>
    </row>
    <row r="17" spans="2:17" x14ac:dyDescent="0.3">
      <c r="B17" s="6">
        <f t="shared" si="1"/>
        <v>9</v>
      </c>
      <c r="C17" s="6" t="s">
        <v>107</v>
      </c>
      <c r="D17" s="16" t="s">
        <v>75</v>
      </c>
      <c r="E17" s="17"/>
      <c r="F17" s="17"/>
      <c r="G17" s="17"/>
      <c r="H17" s="17"/>
      <c r="I17" s="18"/>
      <c r="J17" s="36">
        <v>90</v>
      </c>
      <c r="K17" s="4">
        <v>86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25.142857142857142</v>
      </c>
    </row>
    <row r="18" spans="2:17" x14ac:dyDescent="0.3">
      <c r="B18" s="6">
        <f t="shared" si="1"/>
        <v>10</v>
      </c>
      <c r="C18" s="6" t="s">
        <v>115</v>
      </c>
      <c r="D18" s="16" t="s">
        <v>76</v>
      </c>
      <c r="E18" s="17"/>
      <c r="F18" s="17"/>
      <c r="G18" s="17"/>
      <c r="H18" s="17"/>
      <c r="I18" s="18"/>
      <c r="J18" s="36">
        <v>90</v>
      </c>
      <c r="K18" s="29">
        <v>60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21.428571428571427</v>
      </c>
    </row>
    <row r="19" spans="2:17" x14ac:dyDescent="0.3">
      <c r="B19" s="6">
        <f t="shared" si="1"/>
        <v>11</v>
      </c>
      <c r="C19" s="6" t="s">
        <v>108</v>
      </c>
      <c r="D19" s="16" t="s">
        <v>77</v>
      </c>
      <c r="E19" s="17"/>
      <c r="F19" s="17"/>
      <c r="G19" s="17"/>
      <c r="H19" s="17"/>
      <c r="I19" s="18"/>
      <c r="J19" s="36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">
      <c r="B20" s="6">
        <f t="shared" si="1"/>
        <v>12</v>
      </c>
      <c r="C20" s="6" t="s">
        <v>109</v>
      </c>
      <c r="D20" s="16" t="s">
        <v>78</v>
      </c>
      <c r="E20" s="17"/>
      <c r="F20" s="17"/>
      <c r="G20" s="17"/>
      <c r="H20" s="17"/>
      <c r="I20" s="18"/>
      <c r="J20" s="36">
        <v>90</v>
      </c>
      <c r="K20" s="4">
        <v>74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23.428571428571427</v>
      </c>
    </row>
    <row r="21" spans="2:17" x14ac:dyDescent="0.3">
      <c r="B21" s="6">
        <f t="shared" si="1"/>
        <v>13</v>
      </c>
      <c r="C21" s="6" t="s">
        <v>110</v>
      </c>
      <c r="D21" s="16" t="s">
        <v>79</v>
      </c>
      <c r="E21" s="17"/>
      <c r="F21" s="17"/>
      <c r="G21" s="17"/>
      <c r="H21" s="17"/>
      <c r="I21" s="18"/>
      <c r="J21" s="36">
        <v>100</v>
      </c>
      <c r="K21" s="4">
        <v>96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</v>
      </c>
    </row>
    <row r="22" spans="2:17" x14ac:dyDescent="0.3">
      <c r="B22" s="6">
        <f t="shared" si="1"/>
        <v>14</v>
      </c>
      <c r="C22" s="6" t="s">
        <v>111</v>
      </c>
      <c r="D22" s="16" t="s">
        <v>80</v>
      </c>
      <c r="E22" s="17"/>
      <c r="F22" s="17"/>
      <c r="G22" s="17"/>
      <c r="H22" s="17"/>
      <c r="I22" s="18"/>
      <c r="J22" s="36">
        <v>100</v>
      </c>
      <c r="K22" s="4">
        <v>88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26.857142857142858</v>
      </c>
    </row>
    <row r="23" spans="2:17" x14ac:dyDescent="0.3">
      <c r="B23" s="6">
        <f t="shared" si="1"/>
        <v>15</v>
      </c>
      <c r="C23" s="6" t="s">
        <v>112</v>
      </c>
      <c r="D23" s="16" t="s">
        <v>81</v>
      </c>
      <c r="E23" s="17"/>
      <c r="F23" s="17"/>
      <c r="G23" s="17"/>
      <c r="H23" s="17"/>
      <c r="I23" s="18"/>
      <c r="J23" s="36">
        <v>100</v>
      </c>
      <c r="K23" s="29">
        <v>56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22.285714285714285</v>
      </c>
    </row>
    <row r="24" spans="2:17" x14ac:dyDescent="0.3">
      <c r="B24" s="6">
        <f t="shared" si="1"/>
        <v>16</v>
      </c>
      <c r="C24" s="6" t="s">
        <v>113</v>
      </c>
      <c r="D24" s="16" t="s">
        <v>82</v>
      </c>
      <c r="E24" s="17"/>
      <c r="F24" s="17"/>
      <c r="G24" s="17"/>
      <c r="H24" s="17"/>
      <c r="I24" s="18"/>
      <c r="J24" s="36">
        <v>90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3">
      <c r="B25" s="6">
        <f t="shared" si="1"/>
        <v>17</v>
      </c>
      <c r="C25" s="6" t="s">
        <v>114</v>
      </c>
      <c r="D25" s="16" t="s">
        <v>83</v>
      </c>
      <c r="E25" s="17"/>
      <c r="F25" s="17"/>
      <c r="G25" s="17"/>
      <c r="H25" s="17"/>
      <c r="I25" s="18"/>
      <c r="J25" s="36">
        <v>90</v>
      </c>
      <c r="K25" s="4">
        <v>84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24.857142857142858</v>
      </c>
    </row>
    <row r="26" spans="2:17" x14ac:dyDescent="0.3">
      <c r="B26" s="6">
        <f t="shared" si="1"/>
        <v>18</v>
      </c>
      <c r="C26" s="6" t="s">
        <v>116</v>
      </c>
      <c r="D26" s="16" t="s">
        <v>84</v>
      </c>
      <c r="E26" s="17"/>
      <c r="F26" s="17"/>
      <c r="G26" s="17"/>
      <c r="H26" s="17"/>
      <c r="I26" s="18"/>
      <c r="J26" s="36">
        <v>90</v>
      </c>
      <c r="K26" s="29">
        <v>56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20.857142857142858</v>
      </c>
    </row>
    <row r="27" spans="2:17" x14ac:dyDescent="0.3">
      <c r="B27" s="6">
        <f t="shared" si="1"/>
        <v>19</v>
      </c>
      <c r="C27" s="6" t="s">
        <v>117</v>
      </c>
      <c r="D27" s="16" t="s">
        <v>85</v>
      </c>
      <c r="E27" s="17"/>
      <c r="F27" s="17"/>
      <c r="G27" s="17"/>
      <c r="H27" s="17"/>
      <c r="I27" s="18"/>
      <c r="J27" s="36">
        <v>90</v>
      </c>
      <c r="K27" s="4">
        <v>74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" si="2">SUM(J27:P27)/7</f>
        <v>23.428571428571427</v>
      </c>
    </row>
    <row r="28" spans="2:17" x14ac:dyDescent="0.3">
      <c r="B28" s="6">
        <f t="shared" si="1"/>
        <v>20</v>
      </c>
      <c r="C28" s="6" t="s">
        <v>118</v>
      </c>
      <c r="D28" s="16" t="s">
        <v>86</v>
      </c>
      <c r="E28" s="17"/>
      <c r="F28" s="17"/>
      <c r="G28" s="17"/>
      <c r="H28" s="17"/>
      <c r="I28" s="18"/>
      <c r="J28" s="36">
        <v>90</v>
      </c>
      <c r="K28" s="4">
        <v>82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24.571428571428573</v>
      </c>
    </row>
    <row r="29" spans="2:17" x14ac:dyDescent="0.3">
      <c r="B29" s="6">
        <f t="shared" si="1"/>
        <v>21</v>
      </c>
      <c r="C29" s="6" t="s">
        <v>119</v>
      </c>
      <c r="D29" s="16" t="s">
        <v>87</v>
      </c>
      <c r="E29" s="17"/>
      <c r="F29" s="17"/>
      <c r="G29" s="17"/>
      <c r="H29" s="17"/>
      <c r="I29" s="18"/>
      <c r="J29" s="36">
        <v>95</v>
      </c>
      <c r="K29" s="4">
        <v>74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24.142857142857142</v>
      </c>
    </row>
    <row r="30" spans="2:17" x14ac:dyDescent="0.3">
      <c r="B30" s="6">
        <f t="shared" si="1"/>
        <v>22</v>
      </c>
      <c r="C30" s="6" t="s">
        <v>120</v>
      </c>
      <c r="D30" s="16" t="s">
        <v>88</v>
      </c>
      <c r="E30" s="17"/>
      <c r="F30" s="17"/>
      <c r="G30" s="17"/>
      <c r="H30" s="17"/>
      <c r="I30" s="18"/>
      <c r="J30" s="36">
        <v>100</v>
      </c>
      <c r="K30" s="4">
        <v>88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26.857142857142858</v>
      </c>
    </row>
    <row r="31" spans="2:17" x14ac:dyDescent="0.3">
      <c r="B31" s="6">
        <f t="shared" si="1"/>
        <v>23</v>
      </c>
      <c r="C31" s="6" t="s">
        <v>121</v>
      </c>
      <c r="D31" s="16" t="s">
        <v>89</v>
      </c>
      <c r="E31" s="17"/>
      <c r="F31" s="17"/>
      <c r="G31" s="17"/>
      <c r="H31" s="17"/>
      <c r="I31" s="18"/>
      <c r="J31" s="36">
        <v>90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25.142857142857142</v>
      </c>
    </row>
    <row r="32" spans="2:17" x14ac:dyDescent="0.3">
      <c r="B32" s="6">
        <f t="shared" si="1"/>
        <v>24</v>
      </c>
      <c r="C32" s="6" t="s">
        <v>122</v>
      </c>
      <c r="D32" s="16" t="s">
        <v>90</v>
      </c>
      <c r="E32" s="17"/>
      <c r="F32" s="17"/>
      <c r="G32" s="17"/>
      <c r="H32" s="17"/>
      <c r="I32" s="18"/>
      <c r="J32" s="36">
        <v>90</v>
      </c>
      <c r="K32" s="29">
        <v>26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16.571428571428573</v>
      </c>
    </row>
    <row r="33" spans="2:17" x14ac:dyDescent="0.3">
      <c r="B33" s="6">
        <f t="shared" si="1"/>
        <v>25</v>
      </c>
      <c r="C33" s="6" t="s">
        <v>144</v>
      </c>
      <c r="D33" s="16" t="s">
        <v>143</v>
      </c>
      <c r="E33" s="17"/>
      <c r="F33" s="17"/>
      <c r="G33" s="17"/>
      <c r="H33" s="17"/>
      <c r="I33" s="18"/>
      <c r="J33" s="36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28.571428571428573</v>
      </c>
    </row>
    <row r="34" spans="2:17" x14ac:dyDescent="0.3">
      <c r="B34" s="6">
        <f t="shared" si="1"/>
        <v>26</v>
      </c>
      <c r="C34" s="6" t="s">
        <v>123</v>
      </c>
      <c r="D34" s="16" t="s">
        <v>91</v>
      </c>
      <c r="E34" s="17"/>
      <c r="F34" s="17"/>
      <c r="G34" s="17"/>
      <c r="H34" s="17"/>
      <c r="I34" s="18"/>
      <c r="J34" s="36">
        <v>90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24.285714285714285</v>
      </c>
    </row>
    <row r="35" spans="2:17" x14ac:dyDescent="0.3">
      <c r="B35" s="6">
        <f t="shared" si="1"/>
        <v>27</v>
      </c>
      <c r="C35" s="6" t="s">
        <v>124</v>
      </c>
      <c r="D35" s="16" t="s">
        <v>92</v>
      </c>
      <c r="E35" s="17"/>
      <c r="F35" s="17"/>
      <c r="G35" s="17"/>
      <c r="H35" s="17"/>
      <c r="I35" s="18"/>
      <c r="J35" s="36">
        <v>90</v>
      </c>
      <c r="K35" s="29">
        <v>12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14.571428571428571</v>
      </c>
    </row>
    <row r="36" spans="2:17" x14ac:dyDescent="0.3">
      <c r="B36" s="6">
        <f t="shared" si="1"/>
        <v>28</v>
      </c>
      <c r="C36" s="6" t="s">
        <v>125</v>
      </c>
      <c r="D36" s="16" t="s">
        <v>93</v>
      </c>
      <c r="E36" s="17"/>
      <c r="F36" s="17"/>
      <c r="G36" s="17"/>
      <c r="H36" s="17"/>
      <c r="I36" s="18"/>
      <c r="J36" s="36">
        <v>100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28.571428571428573</v>
      </c>
    </row>
    <row r="37" spans="2:17" x14ac:dyDescent="0.3">
      <c r="B37" s="6">
        <f t="shared" si="1"/>
        <v>29</v>
      </c>
      <c r="C37" s="6" t="s">
        <v>126</v>
      </c>
      <c r="D37" s="16" t="s">
        <v>94</v>
      </c>
      <c r="E37" s="17"/>
      <c r="F37" s="17"/>
      <c r="G37" s="17"/>
      <c r="H37" s="17"/>
      <c r="I37" s="18"/>
      <c r="J37" s="36">
        <v>90</v>
      </c>
      <c r="K37" s="4">
        <v>86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25.142857142857142</v>
      </c>
    </row>
    <row r="38" spans="2:17" x14ac:dyDescent="0.3">
      <c r="B38" s="6">
        <f t="shared" si="1"/>
        <v>30</v>
      </c>
      <c r="C38" s="6" t="s">
        <v>127</v>
      </c>
      <c r="D38" s="16" t="s">
        <v>95</v>
      </c>
      <c r="E38" s="17"/>
      <c r="F38" s="17"/>
      <c r="G38" s="17"/>
      <c r="H38" s="17"/>
      <c r="I38" s="18"/>
      <c r="J38" s="36">
        <v>90</v>
      </c>
      <c r="K38" s="29">
        <v>48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19.714285714285715</v>
      </c>
    </row>
    <row r="39" spans="2:17" x14ac:dyDescent="0.3">
      <c r="B39" s="6">
        <f t="shared" si="1"/>
        <v>31</v>
      </c>
      <c r="C39" s="6" t="s">
        <v>128</v>
      </c>
      <c r="D39" s="26" t="s">
        <v>96</v>
      </c>
      <c r="E39" s="27"/>
      <c r="F39" s="27"/>
      <c r="G39" s="27"/>
      <c r="H39" s="27"/>
      <c r="I39" s="28"/>
      <c r="J39" s="36">
        <v>90</v>
      </c>
      <c r="K39" s="29">
        <v>54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20.571428571428573</v>
      </c>
    </row>
    <row r="40" spans="2:17" x14ac:dyDescent="0.3">
      <c r="B40" s="6">
        <f t="shared" si="1"/>
        <v>32</v>
      </c>
      <c r="C40" s="6" t="s">
        <v>129</v>
      </c>
      <c r="D40" s="26" t="s">
        <v>97</v>
      </c>
      <c r="E40" s="27"/>
      <c r="F40" s="27"/>
      <c r="G40" s="27"/>
      <c r="H40" s="27"/>
      <c r="I40" s="28"/>
      <c r="J40" s="36">
        <v>100</v>
      </c>
      <c r="K40" s="4">
        <v>100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28.571428571428573</v>
      </c>
    </row>
    <row r="41" spans="2:17" x14ac:dyDescent="0.3">
      <c r="B41" s="6">
        <f t="shared" si="1"/>
        <v>33</v>
      </c>
      <c r="C41" s="6" t="s">
        <v>130</v>
      </c>
      <c r="D41" s="26" t="s">
        <v>98</v>
      </c>
      <c r="E41" s="27"/>
      <c r="F41" s="27"/>
      <c r="G41" s="27"/>
      <c r="H41" s="27"/>
      <c r="I41" s="28"/>
      <c r="J41" s="36">
        <v>100</v>
      </c>
      <c r="K41" s="36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24.285714285714285</v>
      </c>
    </row>
    <row r="42" spans="2:17" x14ac:dyDescent="0.3">
      <c r="B42" s="6">
        <f t="shared" si="1"/>
        <v>34</v>
      </c>
      <c r="C42" s="6" t="s">
        <v>131</v>
      </c>
      <c r="D42" s="26" t="s">
        <v>99</v>
      </c>
      <c r="E42" s="27"/>
      <c r="F42" s="27"/>
      <c r="G42" s="27"/>
      <c r="H42" s="27"/>
      <c r="I42" s="28"/>
      <c r="J42" s="36">
        <v>100</v>
      </c>
      <c r="K42" s="4">
        <v>100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28.571428571428573</v>
      </c>
    </row>
    <row r="43" spans="2:17" x14ac:dyDescent="0.3">
      <c r="B43" s="6">
        <f t="shared" si="1"/>
        <v>35</v>
      </c>
      <c r="C43" s="3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45"/>
      <c r="D54" s="45"/>
      <c r="E54" s="1"/>
      <c r="H54" s="60" t="s">
        <v>19</v>
      </c>
      <c r="I54" s="60"/>
      <c r="J54" s="11">
        <f>COUNTIF(J9:J53,"&gt;=70")</f>
        <v>34</v>
      </c>
      <c r="K54" s="11">
        <f t="shared" ref="K54:P54" si="4">COUNTIF(K9:K53,"&gt;=70")</f>
        <v>24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45"/>
      <c r="D55" s="45"/>
      <c r="E55" s="8"/>
      <c r="H55" s="61" t="s">
        <v>20</v>
      </c>
      <c r="I55" s="61"/>
      <c r="J55" s="12">
        <f>COUNTIF(J9:J53,"&lt;70")</f>
        <v>0</v>
      </c>
      <c r="K55" s="12">
        <f t="shared" ref="K55:Q55" si="6">COUNTIF(K9:K53,"&lt;70")</f>
        <v>10</v>
      </c>
      <c r="L55" s="12">
        <f t="shared" si="6"/>
        <v>34</v>
      </c>
      <c r="M55" s="12">
        <f t="shared" si="6"/>
        <v>34</v>
      </c>
      <c r="N55" s="12">
        <f t="shared" si="6"/>
        <v>34</v>
      </c>
      <c r="O55" s="12">
        <f t="shared" si="6"/>
        <v>34</v>
      </c>
      <c r="P55" s="12">
        <f t="shared" si="6"/>
        <v>34</v>
      </c>
      <c r="Q55" s="12">
        <f t="shared" si="6"/>
        <v>44</v>
      </c>
    </row>
    <row r="56" spans="2:17" x14ac:dyDescent="0.3">
      <c r="C56" s="45"/>
      <c r="D56" s="45"/>
      <c r="E56" s="45"/>
      <c r="H56" s="61" t="s">
        <v>21</v>
      </c>
      <c r="I56" s="61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44</v>
      </c>
    </row>
    <row r="57" spans="2:17" x14ac:dyDescent="0.3">
      <c r="C57" s="45"/>
      <c r="D57" s="45"/>
      <c r="E57" s="1"/>
      <c r="H57" s="62" t="s">
        <v>16</v>
      </c>
      <c r="I57" s="62"/>
      <c r="J57" s="13">
        <f>J54/J56</f>
        <v>1</v>
      </c>
      <c r="K57" s="14">
        <f t="shared" ref="K57:Q57" si="8">K54/K56</f>
        <v>0.70588235294117652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45"/>
      <c r="D58" s="45"/>
      <c r="E58" s="1"/>
      <c r="H58" s="62" t="s">
        <v>17</v>
      </c>
      <c r="I58" s="62"/>
      <c r="J58" s="13">
        <f>J55/J56</f>
        <v>0</v>
      </c>
      <c r="K58" s="13">
        <f t="shared" ref="K58:Q58" si="9">K55/K56</f>
        <v>0.29411764705882354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45"/>
      <c r="D59" s="45"/>
      <c r="E59" s="8"/>
    </row>
    <row r="60" spans="2:17" x14ac:dyDescent="0.3">
      <c r="C60" s="1"/>
      <c r="D60" s="1"/>
      <c r="E60" s="8"/>
    </row>
    <row r="61" spans="2:17" x14ac:dyDescent="0.3">
      <c r="J61" s="63"/>
      <c r="K61" s="63"/>
      <c r="L61" s="63"/>
      <c r="M61" s="63"/>
      <c r="N61" s="63"/>
      <c r="O61" s="63"/>
      <c r="P61" s="63"/>
    </row>
    <row r="62" spans="2:17" x14ac:dyDescent="0.3">
      <c r="J62" s="57" t="s">
        <v>18</v>
      </c>
      <c r="K62" s="57"/>
      <c r="L62" s="57"/>
      <c r="M62" s="57"/>
      <c r="N62" s="57"/>
      <c r="O62" s="57"/>
      <c r="P62" s="57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topLeftCell="A3"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2:13" x14ac:dyDescent="0.3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1"/>
      <c r="M3" s="1"/>
    </row>
    <row r="4" spans="2:13" x14ac:dyDescent="0.3">
      <c r="C4" t="s">
        <v>0</v>
      </c>
      <c r="D4" s="33" t="s">
        <v>145</v>
      </c>
      <c r="E4" s="54" t="s">
        <v>146</v>
      </c>
      <c r="F4" s="54"/>
      <c r="H4" t="s">
        <v>2</v>
      </c>
      <c r="I4" s="55">
        <v>45393</v>
      </c>
      <c r="J4" s="55"/>
    </row>
    <row r="5" spans="2:13" ht="6.75" customHeight="1" x14ac:dyDescent="0.3">
      <c r="D5" s="5"/>
    </row>
    <row r="6" spans="2:13" x14ac:dyDescent="0.3">
      <c r="C6" t="s">
        <v>3</v>
      </c>
      <c r="D6" s="32" t="s">
        <v>138</v>
      </c>
      <c r="E6" s="1"/>
      <c r="F6" s="58" t="s">
        <v>24</v>
      </c>
      <c r="G6" s="58"/>
      <c r="H6" s="58"/>
      <c r="I6" s="58"/>
      <c r="J6" s="58"/>
      <c r="K6" s="58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225</v>
      </c>
      <c r="D9" s="42" t="s">
        <v>224</v>
      </c>
      <c r="E9" s="4">
        <v>79</v>
      </c>
      <c r="F9" s="4">
        <v>88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23.857142857142858</v>
      </c>
    </row>
    <row r="10" spans="2:13" x14ac:dyDescent="0.3">
      <c r="B10" s="6">
        <f>B9+1</f>
        <v>2</v>
      </c>
      <c r="C10" s="6" t="s">
        <v>192</v>
      </c>
      <c r="D10" s="42" t="s">
        <v>147</v>
      </c>
      <c r="E10" s="4">
        <v>79</v>
      </c>
      <c r="F10" s="4">
        <v>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22.142857142857142</v>
      </c>
    </row>
    <row r="11" spans="2:13" x14ac:dyDescent="0.3">
      <c r="B11" s="6">
        <f t="shared" ref="B11:B53" si="1">B10+1</f>
        <v>3</v>
      </c>
      <c r="C11" s="6" t="s">
        <v>193</v>
      </c>
      <c r="D11" s="42" t="s">
        <v>148</v>
      </c>
      <c r="E11" s="4">
        <v>97</v>
      </c>
      <c r="F11" s="4">
        <v>72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24.142857142857142</v>
      </c>
    </row>
    <row r="12" spans="2:13" x14ac:dyDescent="0.3">
      <c r="B12" s="6">
        <f t="shared" si="1"/>
        <v>4</v>
      </c>
      <c r="C12" s="6" t="s">
        <v>194</v>
      </c>
      <c r="D12" s="42" t="s">
        <v>149</v>
      </c>
      <c r="E12" s="4">
        <v>74</v>
      </c>
      <c r="F12" s="4">
        <v>94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24</v>
      </c>
    </row>
    <row r="13" spans="2:13" x14ac:dyDescent="0.3">
      <c r="B13" s="6">
        <f t="shared" si="1"/>
        <v>5</v>
      </c>
      <c r="C13" s="6" t="s">
        <v>195</v>
      </c>
      <c r="D13" s="42" t="s">
        <v>150</v>
      </c>
      <c r="E13" s="4">
        <v>0</v>
      </c>
      <c r="F13" s="4">
        <v>96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13.714285714285714</v>
      </c>
    </row>
    <row r="14" spans="2:13" x14ac:dyDescent="0.3">
      <c r="B14" s="6">
        <f t="shared" si="1"/>
        <v>6</v>
      </c>
      <c r="C14" s="6" t="s">
        <v>197</v>
      </c>
      <c r="D14" s="42" t="s">
        <v>151</v>
      </c>
      <c r="E14" s="4">
        <v>90</v>
      </c>
      <c r="F14" s="4">
        <v>76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23.714285714285715</v>
      </c>
    </row>
    <row r="15" spans="2:13" x14ac:dyDescent="0.3">
      <c r="B15" s="6">
        <f t="shared" si="1"/>
        <v>7</v>
      </c>
      <c r="C15" s="6" t="s">
        <v>199</v>
      </c>
      <c r="D15" s="42" t="s">
        <v>152</v>
      </c>
      <c r="E15" s="4">
        <v>98</v>
      </c>
      <c r="F15" s="4">
        <v>100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28.285714285714285</v>
      </c>
    </row>
    <row r="16" spans="2:13" x14ac:dyDescent="0.3">
      <c r="B16" s="6">
        <f t="shared" si="1"/>
        <v>8</v>
      </c>
      <c r="C16" s="6" t="s">
        <v>201</v>
      </c>
      <c r="D16" s="42" t="s">
        <v>153</v>
      </c>
      <c r="E16" s="4">
        <v>94</v>
      </c>
      <c r="F16" s="4">
        <v>82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25.142857142857142</v>
      </c>
    </row>
    <row r="17" spans="2:12" x14ac:dyDescent="0.3">
      <c r="B17" s="6">
        <f t="shared" si="1"/>
        <v>9</v>
      </c>
      <c r="C17" s="6" t="s">
        <v>202</v>
      </c>
      <c r="D17" s="42" t="s">
        <v>154</v>
      </c>
      <c r="E17" s="4">
        <v>98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28.285714285714285</v>
      </c>
    </row>
    <row r="18" spans="2:12" x14ac:dyDescent="0.3">
      <c r="B18" s="6">
        <f t="shared" si="1"/>
        <v>10</v>
      </c>
      <c r="C18" s="6" t="s">
        <v>203</v>
      </c>
      <c r="D18" s="42" t="s">
        <v>155</v>
      </c>
      <c r="E18" s="4">
        <v>70</v>
      </c>
      <c r="F18" s="4">
        <v>76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20.857142857142858</v>
      </c>
    </row>
    <row r="19" spans="2:12" x14ac:dyDescent="0.3">
      <c r="B19" s="6">
        <f t="shared" si="1"/>
        <v>11</v>
      </c>
      <c r="C19" s="6" t="s">
        <v>226</v>
      </c>
      <c r="D19" s="42" t="s">
        <v>156</v>
      </c>
      <c r="E19" s="4">
        <v>79</v>
      </c>
      <c r="F19" s="4">
        <v>72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21.571428571428573</v>
      </c>
    </row>
    <row r="20" spans="2:12" x14ac:dyDescent="0.3">
      <c r="B20" s="6">
        <f t="shared" si="1"/>
        <v>12</v>
      </c>
      <c r="C20" s="6" t="s">
        <v>221</v>
      </c>
      <c r="D20" s="42" t="s">
        <v>157</v>
      </c>
      <c r="E20" s="4">
        <v>96</v>
      </c>
      <c r="F20" s="4">
        <v>92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26.857142857142858</v>
      </c>
    </row>
    <row r="21" spans="2:12" x14ac:dyDescent="0.3">
      <c r="B21" s="6">
        <f t="shared" si="1"/>
        <v>13</v>
      </c>
      <c r="C21" s="6" t="s">
        <v>222</v>
      </c>
      <c r="D21" s="42" t="s">
        <v>158</v>
      </c>
      <c r="E21" s="4">
        <v>98</v>
      </c>
      <c r="F21" s="4">
        <v>82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25.714285714285715</v>
      </c>
    </row>
    <row r="22" spans="2:12" x14ac:dyDescent="0.3">
      <c r="B22" s="6">
        <f t="shared" si="1"/>
        <v>14</v>
      </c>
      <c r="C22" s="6" t="s">
        <v>223</v>
      </c>
      <c r="D22" s="42" t="s">
        <v>159</v>
      </c>
      <c r="E22" s="4">
        <v>59</v>
      </c>
      <c r="F22" s="4">
        <v>72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18.714285714285715</v>
      </c>
    </row>
    <row r="23" spans="2:12" x14ac:dyDescent="0.3">
      <c r="B23" s="6">
        <f t="shared" si="1"/>
        <v>15</v>
      </c>
      <c r="C23" s="6" t="s">
        <v>227</v>
      </c>
      <c r="D23" s="42" t="s">
        <v>160</v>
      </c>
      <c r="E23" s="4">
        <v>93</v>
      </c>
      <c r="F23" s="4">
        <v>88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25.857142857142858</v>
      </c>
    </row>
    <row r="24" spans="2:12" x14ac:dyDescent="0.3">
      <c r="B24" s="6">
        <f t="shared" si="1"/>
        <v>16</v>
      </c>
      <c r="C24" s="6" t="s">
        <v>228</v>
      </c>
      <c r="D24" s="42" t="s">
        <v>161</v>
      </c>
      <c r="E24" s="4">
        <v>95</v>
      </c>
      <c r="F24" s="4">
        <v>72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23.857142857142858</v>
      </c>
    </row>
    <row r="25" spans="2:12" x14ac:dyDescent="0.3">
      <c r="B25" s="6">
        <f t="shared" si="1"/>
        <v>17</v>
      </c>
      <c r="C25" s="6" t="s">
        <v>229</v>
      </c>
      <c r="D25" s="42" t="s">
        <v>162</v>
      </c>
      <c r="E25" s="4">
        <v>98</v>
      </c>
      <c r="F25" s="4">
        <v>96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27.714285714285715</v>
      </c>
    </row>
    <row r="26" spans="2:12" x14ac:dyDescent="0.3">
      <c r="B26" s="6">
        <f t="shared" si="1"/>
        <v>18</v>
      </c>
      <c r="C26" s="6" t="s">
        <v>230</v>
      </c>
      <c r="D26" s="42" t="s">
        <v>163</v>
      </c>
      <c r="E26" s="4">
        <v>86</v>
      </c>
      <c r="F26" s="4">
        <v>80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23.714285714285715</v>
      </c>
    </row>
    <row r="27" spans="2:12" x14ac:dyDescent="0.3">
      <c r="B27" s="6">
        <f t="shared" si="1"/>
        <v>19</v>
      </c>
      <c r="C27" s="6" t="s">
        <v>231</v>
      </c>
      <c r="D27" s="42" t="s">
        <v>164</v>
      </c>
      <c r="E27" s="4">
        <v>100</v>
      </c>
      <c r="F27" s="4">
        <v>92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27.428571428571427</v>
      </c>
    </row>
    <row r="28" spans="2:12" x14ac:dyDescent="0.3">
      <c r="B28" s="6">
        <f t="shared" si="1"/>
        <v>20</v>
      </c>
      <c r="C28" s="6" t="s">
        <v>232</v>
      </c>
      <c r="D28" s="42" t="s">
        <v>165</v>
      </c>
      <c r="E28" s="4">
        <v>91</v>
      </c>
      <c r="F28" s="4">
        <v>100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27.285714285714285</v>
      </c>
    </row>
    <row r="29" spans="2:12" x14ac:dyDescent="0.3">
      <c r="B29" s="6">
        <f t="shared" si="1"/>
        <v>21</v>
      </c>
      <c r="C29" s="6" t="s">
        <v>233</v>
      </c>
      <c r="D29" s="42" t="s">
        <v>166</v>
      </c>
      <c r="E29" s="4">
        <v>88</v>
      </c>
      <c r="F29" s="4">
        <v>94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26</v>
      </c>
    </row>
    <row r="30" spans="2:12" x14ac:dyDescent="0.3">
      <c r="B30" s="6">
        <f t="shared" si="1"/>
        <v>22</v>
      </c>
      <c r="C30" s="6" t="s">
        <v>234</v>
      </c>
      <c r="D30" s="42" t="s">
        <v>167</v>
      </c>
      <c r="E30" s="4">
        <v>97</v>
      </c>
      <c r="F30" s="4">
        <v>80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25.285714285714285</v>
      </c>
    </row>
    <row r="31" spans="2:12" x14ac:dyDescent="0.3">
      <c r="B31" s="6">
        <f t="shared" si="1"/>
        <v>23</v>
      </c>
      <c r="C31" s="6" t="s">
        <v>235</v>
      </c>
      <c r="D31" s="42" t="s">
        <v>168</v>
      </c>
      <c r="E31" s="4">
        <v>78</v>
      </c>
      <c r="F31" s="4">
        <v>76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22</v>
      </c>
    </row>
    <row r="32" spans="2:12" x14ac:dyDescent="0.3">
      <c r="B32" s="6">
        <f t="shared" si="1"/>
        <v>24</v>
      </c>
      <c r="C32" s="6" t="s">
        <v>236</v>
      </c>
      <c r="D32" s="42" t="s">
        <v>169</v>
      </c>
      <c r="E32" s="4">
        <v>100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28.571428571428573</v>
      </c>
    </row>
    <row r="33" spans="2:12" x14ac:dyDescent="0.3">
      <c r="B33" s="6">
        <f>B32+1</f>
        <v>25</v>
      </c>
      <c r="C33" s="6"/>
      <c r="D33" s="34"/>
      <c r="E33" s="4"/>
      <c r="F33" s="4"/>
      <c r="G33" s="4"/>
      <c r="H33" s="4"/>
      <c r="I33" s="4"/>
      <c r="J33" s="4"/>
      <c r="K33" s="4"/>
      <c r="L33" s="10"/>
    </row>
    <row r="34" spans="2:12" x14ac:dyDescent="0.3">
      <c r="B34" s="6">
        <f t="shared" si="1"/>
        <v>26</v>
      </c>
      <c r="C34" s="6"/>
      <c r="D34" s="6"/>
      <c r="E34" s="4"/>
      <c r="F34" s="4"/>
      <c r="G34" s="4"/>
      <c r="H34" s="4"/>
      <c r="I34" s="4"/>
      <c r="J34" s="4"/>
      <c r="K34" s="4"/>
      <c r="L34" s="10">
        <f t="shared" si="0"/>
        <v>0</v>
      </c>
    </row>
    <row r="35" spans="2:12" x14ac:dyDescent="0.3">
      <c r="B35" s="6">
        <f t="shared" si="1"/>
        <v>27</v>
      </c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>
        <f t="shared" si="1"/>
        <v>28</v>
      </c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>
        <f t="shared" si="1"/>
        <v>29</v>
      </c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>
        <f t="shared" si="1"/>
        <v>30</v>
      </c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2">SUM(E49:K49)/7</f>
        <v>0</v>
      </c>
    </row>
    <row r="50" spans="2:12" x14ac:dyDescent="0.3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10">
        <f t="shared" si="2"/>
        <v>0</v>
      </c>
    </row>
    <row r="51" spans="2:12" x14ac:dyDescent="0.3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10">
        <f t="shared" si="2"/>
        <v>0</v>
      </c>
    </row>
    <row r="52" spans="2:12" x14ac:dyDescent="0.3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10">
        <f t="shared" si="2"/>
        <v>0</v>
      </c>
    </row>
    <row r="53" spans="2:12" x14ac:dyDescent="0.3">
      <c r="B53" s="6">
        <f t="shared" si="1"/>
        <v>45</v>
      </c>
      <c r="C53" s="3"/>
      <c r="D53" s="31"/>
      <c r="E53" s="3"/>
      <c r="F53" s="3"/>
      <c r="G53" s="3"/>
      <c r="H53" s="3"/>
      <c r="I53" s="3"/>
      <c r="J53" s="3"/>
      <c r="K53" s="3"/>
      <c r="L53" s="10">
        <f t="shared" si="2"/>
        <v>0</v>
      </c>
    </row>
    <row r="54" spans="2:12" x14ac:dyDescent="0.3">
      <c r="C54" s="45"/>
      <c r="D54" s="45"/>
      <c r="E54" s="11">
        <f t="shared" ref="E54:K54" si="3">COUNTIF(E9:E53,"&gt;=70")</f>
        <v>22</v>
      </c>
      <c r="F54" s="11">
        <f t="shared" si="3"/>
        <v>24</v>
      </c>
      <c r="G54" s="11">
        <f t="shared" si="3"/>
        <v>0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3">
      <c r="C55" s="45"/>
      <c r="D55" s="45"/>
      <c r="E55" s="12">
        <f t="shared" ref="E55:L55" si="4">COUNTIF(E9:E53,"&lt;70")</f>
        <v>2</v>
      </c>
      <c r="F55" s="12">
        <f t="shared" si="4"/>
        <v>0</v>
      </c>
      <c r="G55" s="12">
        <f t="shared" si="4"/>
        <v>24</v>
      </c>
      <c r="H55" s="12">
        <f t="shared" si="4"/>
        <v>24</v>
      </c>
      <c r="I55" s="12">
        <f t="shared" si="4"/>
        <v>24</v>
      </c>
      <c r="J55" s="12">
        <f t="shared" si="4"/>
        <v>24</v>
      </c>
      <c r="K55" s="12">
        <f t="shared" si="4"/>
        <v>24</v>
      </c>
      <c r="L55" s="12">
        <f t="shared" si="4"/>
        <v>44</v>
      </c>
    </row>
    <row r="56" spans="2:12" x14ac:dyDescent="0.3">
      <c r="C56" s="45"/>
      <c r="D56" s="45"/>
      <c r="E56" s="12">
        <f t="shared" ref="E56:L56" si="5">COUNT(E9:E53)</f>
        <v>24</v>
      </c>
      <c r="F56" s="12">
        <f t="shared" si="5"/>
        <v>24</v>
      </c>
      <c r="G56" s="12">
        <f t="shared" si="5"/>
        <v>24</v>
      </c>
      <c r="H56" s="12">
        <f t="shared" si="5"/>
        <v>24</v>
      </c>
      <c r="I56" s="12">
        <f t="shared" si="5"/>
        <v>24</v>
      </c>
      <c r="J56" s="12">
        <f t="shared" si="5"/>
        <v>24</v>
      </c>
      <c r="K56" s="12">
        <f t="shared" si="5"/>
        <v>24</v>
      </c>
      <c r="L56" s="12">
        <f t="shared" si="5"/>
        <v>44</v>
      </c>
    </row>
    <row r="57" spans="2:12" x14ac:dyDescent="0.3">
      <c r="C57" s="45"/>
      <c r="D57" s="45"/>
      <c r="E57" s="13">
        <f>E54/E56</f>
        <v>0.91666666666666663</v>
      </c>
      <c r="F57" s="14">
        <f t="shared" ref="F57:L57" si="6">F54/F56</f>
        <v>1</v>
      </c>
      <c r="G57" s="14">
        <f t="shared" si="6"/>
        <v>0</v>
      </c>
      <c r="H57" s="14">
        <f t="shared" si="6"/>
        <v>0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45"/>
      <c r="D58" s="45"/>
      <c r="E58" s="13">
        <f>E55/E56</f>
        <v>8.3333333333333329E-2</v>
      </c>
      <c r="F58" s="13">
        <f t="shared" ref="F58:L58" si="7">F55/F56</f>
        <v>0</v>
      </c>
      <c r="G58" s="14">
        <f t="shared" si="7"/>
        <v>1</v>
      </c>
      <c r="H58" s="14">
        <f t="shared" si="7"/>
        <v>1</v>
      </c>
      <c r="I58" s="14">
        <f t="shared" si="7"/>
        <v>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45"/>
      <c r="D59" s="45"/>
    </row>
    <row r="60" spans="2:12" x14ac:dyDescent="0.3">
      <c r="C60" s="1"/>
      <c r="D60" s="1"/>
    </row>
    <row r="61" spans="2:12" x14ac:dyDescent="0.3">
      <c r="E61" s="63"/>
      <c r="F61" s="63"/>
      <c r="G61" s="63"/>
      <c r="H61" s="63"/>
      <c r="I61" s="63"/>
      <c r="J61" s="63"/>
      <c r="K61" s="63"/>
    </row>
    <row r="62" spans="2:12" x14ac:dyDescent="0.3">
      <c r="E62" s="57" t="s">
        <v>18</v>
      </c>
      <c r="F62" s="57"/>
      <c r="G62" s="57"/>
      <c r="H62" s="57"/>
      <c r="I62" s="57"/>
      <c r="J62" s="57"/>
      <c r="K62" s="5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2"/>
  <sheetViews>
    <sheetView tabSelected="1" zoomScaleNormal="100" workbookViewId="0">
      <selection activeCell="P8" sqref="P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2:13" x14ac:dyDescent="0.3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1"/>
      <c r="M3" s="1"/>
    </row>
    <row r="4" spans="2:13" x14ac:dyDescent="0.3">
      <c r="C4" t="s">
        <v>0</v>
      </c>
      <c r="D4" s="33" t="s">
        <v>170</v>
      </c>
      <c r="E4" s="54" t="s">
        <v>171</v>
      </c>
      <c r="F4" s="54"/>
      <c r="H4" t="s">
        <v>2</v>
      </c>
      <c r="I4" s="55">
        <v>45393</v>
      </c>
      <c r="J4" s="55"/>
    </row>
    <row r="5" spans="2:13" ht="6.75" customHeight="1" x14ac:dyDescent="0.3">
      <c r="D5" s="5"/>
    </row>
    <row r="6" spans="2:13" x14ac:dyDescent="0.3">
      <c r="C6" t="s">
        <v>3</v>
      </c>
      <c r="D6" s="32" t="s">
        <v>138</v>
      </c>
      <c r="E6" s="1"/>
      <c r="F6" s="58" t="s">
        <v>24</v>
      </c>
      <c r="G6" s="58"/>
      <c r="H6" s="58"/>
      <c r="I6" s="58"/>
      <c r="J6" s="58"/>
      <c r="K6" s="58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204</v>
      </c>
      <c r="D9" s="42" t="s">
        <v>172</v>
      </c>
      <c r="E9" s="4">
        <v>70</v>
      </c>
      <c r="F9" s="36">
        <v>70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20</v>
      </c>
    </row>
    <row r="10" spans="2:13" x14ac:dyDescent="0.3">
      <c r="B10" s="6">
        <f>B9+1</f>
        <v>2</v>
      </c>
      <c r="C10" s="6" t="s">
        <v>205</v>
      </c>
      <c r="D10" s="42" t="s">
        <v>173</v>
      </c>
      <c r="E10" s="4">
        <v>80</v>
      </c>
      <c r="F10" s="4">
        <v>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48" si="0">SUM(E10:K10)/7</f>
        <v>22.285714285714285</v>
      </c>
    </row>
    <row r="11" spans="2:13" x14ac:dyDescent="0.3">
      <c r="B11" s="6">
        <f t="shared" ref="B11:B28" si="1">B10+1</f>
        <v>3</v>
      </c>
      <c r="C11" s="6" t="s">
        <v>196</v>
      </c>
      <c r="D11" s="42" t="s">
        <v>174</v>
      </c>
      <c r="E11" s="4">
        <v>94</v>
      </c>
      <c r="F11" s="36">
        <v>70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23.428571428571427</v>
      </c>
    </row>
    <row r="12" spans="2:13" x14ac:dyDescent="0.3">
      <c r="B12" s="6">
        <f t="shared" si="1"/>
        <v>4</v>
      </c>
      <c r="C12" s="6" t="s">
        <v>206</v>
      </c>
      <c r="D12" s="42" t="s">
        <v>175</v>
      </c>
      <c r="E12" s="4">
        <v>70</v>
      </c>
      <c r="F12" s="4">
        <v>70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20</v>
      </c>
    </row>
    <row r="13" spans="2:13" x14ac:dyDescent="0.3">
      <c r="B13" s="6">
        <f t="shared" si="1"/>
        <v>5</v>
      </c>
      <c r="C13" s="6" t="s">
        <v>198</v>
      </c>
      <c r="D13" s="42" t="s">
        <v>176</v>
      </c>
      <c r="E13" s="4">
        <v>76</v>
      </c>
      <c r="F13" s="29">
        <v>56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18.857142857142858</v>
      </c>
    </row>
    <row r="14" spans="2:13" x14ac:dyDescent="0.3">
      <c r="B14" s="6">
        <f t="shared" si="1"/>
        <v>6</v>
      </c>
      <c r="C14" s="6" t="s">
        <v>200</v>
      </c>
      <c r="D14" s="42" t="s">
        <v>177</v>
      </c>
      <c r="E14" s="29">
        <v>60</v>
      </c>
      <c r="F14" s="4">
        <v>72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18.857142857142858</v>
      </c>
    </row>
    <row r="15" spans="2:13" x14ac:dyDescent="0.3">
      <c r="B15" s="6">
        <f t="shared" si="1"/>
        <v>7</v>
      </c>
      <c r="C15" s="6" t="s">
        <v>207</v>
      </c>
      <c r="D15" s="42" t="s">
        <v>178</v>
      </c>
      <c r="E15" s="4">
        <v>81</v>
      </c>
      <c r="F15" s="4">
        <v>75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22.285714285714285</v>
      </c>
    </row>
    <row r="16" spans="2:13" x14ac:dyDescent="0.3">
      <c r="B16" s="6">
        <f t="shared" si="1"/>
        <v>8</v>
      </c>
      <c r="C16" s="6" t="s">
        <v>208</v>
      </c>
      <c r="D16" s="42" t="s">
        <v>179</v>
      </c>
      <c r="E16" s="29">
        <v>58</v>
      </c>
      <c r="F16" s="36">
        <v>70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18.285714285714285</v>
      </c>
    </row>
    <row r="17" spans="2:12" x14ac:dyDescent="0.3">
      <c r="B17" s="6">
        <f t="shared" si="1"/>
        <v>9</v>
      </c>
      <c r="C17" s="6" t="s">
        <v>209</v>
      </c>
      <c r="D17" s="42" t="s">
        <v>190</v>
      </c>
      <c r="E17" s="29">
        <v>0</v>
      </c>
      <c r="F17" s="29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0</v>
      </c>
    </row>
    <row r="18" spans="2:12" x14ac:dyDescent="0.3">
      <c r="B18" s="6">
        <f t="shared" si="1"/>
        <v>10</v>
      </c>
      <c r="C18" s="6" t="s">
        <v>210</v>
      </c>
      <c r="D18" s="42" t="s">
        <v>180</v>
      </c>
      <c r="E18" s="4">
        <v>86</v>
      </c>
      <c r="F18" s="4">
        <v>85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24.428571428571427</v>
      </c>
    </row>
    <row r="19" spans="2:12" x14ac:dyDescent="0.3">
      <c r="B19" s="6">
        <f t="shared" si="1"/>
        <v>11</v>
      </c>
      <c r="C19" s="6" t="s">
        <v>211</v>
      </c>
      <c r="D19" s="42" t="s">
        <v>181</v>
      </c>
      <c r="E19" s="4">
        <v>93</v>
      </c>
      <c r="F19" s="4">
        <v>88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25.857142857142858</v>
      </c>
    </row>
    <row r="20" spans="2:12" x14ac:dyDescent="0.3">
      <c r="B20" s="6">
        <f t="shared" si="1"/>
        <v>12</v>
      </c>
      <c r="C20" s="6" t="s">
        <v>212</v>
      </c>
      <c r="D20" s="42" t="s">
        <v>182</v>
      </c>
      <c r="E20" s="4">
        <v>96</v>
      </c>
      <c r="F20" s="36">
        <v>72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24</v>
      </c>
    </row>
    <row r="21" spans="2:12" x14ac:dyDescent="0.3">
      <c r="B21" s="6">
        <f t="shared" si="1"/>
        <v>13</v>
      </c>
      <c r="C21" s="6" t="s">
        <v>213</v>
      </c>
      <c r="D21" s="42" t="s">
        <v>183</v>
      </c>
      <c r="E21" s="4">
        <v>92</v>
      </c>
      <c r="F21" s="4">
        <v>88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25.714285714285715</v>
      </c>
    </row>
    <row r="22" spans="2:12" x14ac:dyDescent="0.3">
      <c r="B22" s="6">
        <f t="shared" si="1"/>
        <v>14</v>
      </c>
      <c r="C22" s="6" t="s">
        <v>214</v>
      </c>
      <c r="D22" s="42" t="s">
        <v>184</v>
      </c>
      <c r="E22" s="29">
        <v>60</v>
      </c>
      <c r="F22" s="36">
        <v>70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18.571428571428573</v>
      </c>
    </row>
    <row r="23" spans="2:12" x14ac:dyDescent="0.3">
      <c r="B23" s="6">
        <f t="shared" si="1"/>
        <v>15</v>
      </c>
      <c r="C23" s="6" t="s">
        <v>215</v>
      </c>
      <c r="D23" s="42" t="s">
        <v>185</v>
      </c>
      <c r="E23" s="4">
        <v>97</v>
      </c>
      <c r="F23" s="36">
        <v>76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24.714285714285715</v>
      </c>
    </row>
    <row r="24" spans="2:12" x14ac:dyDescent="0.3">
      <c r="B24" s="6">
        <f t="shared" si="1"/>
        <v>16</v>
      </c>
      <c r="C24" s="6" t="s">
        <v>216</v>
      </c>
      <c r="D24" s="42" t="s">
        <v>186</v>
      </c>
      <c r="E24" s="4">
        <v>97</v>
      </c>
      <c r="F24" s="36">
        <v>76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24.714285714285715</v>
      </c>
    </row>
    <row r="25" spans="2:12" x14ac:dyDescent="0.3">
      <c r="B25" s="6">
        <f t="shared" si="1"/>
        <v>17</v>
      </c>
      <c r="C25" s="6" t="s">
        <v>217</v>
      </c>
      <c r="D25" s="42" t="s">
        <v>191</v>
      </c>
      <c r="E25" s="4">
        <v>70</v>
      </c>
      <c r="F25" s="29">
        <v>57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18.142857142857142</v>
      </c>
    </row>
    <row r="26" spans="2:12" x14ac:dyDescent="0.3">
      <c r="B26" s="6">
        <f t="shared" si="1"/>
        <v>18</v>
      </c>
      <c r="C26" s="6" t="s">
        <v>218</v>
      </c>
      <c r="D26" s="42" t="s">
        <v>187</v>
      </c>
      <c r="E26" s="29">
        <v>64</v>
      </c>
      <c r="F26" s="29">
        <v>48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16</v>
      </c>
    </row>
    <row r="27" spans="2:12" x14ac:dyDescent="0.3">
      <c r="B27" s="6">
        <f t="shared" si="1"/>
        <v>19</v>
      </c>
      <c r="C27" s="6" t="s">
        <v>219</v>
      </c>
      <c r="D27" s="42" t="s">
        <v>188</v>
      </c>
      <c r="E27" s="29">
        <v>0</v>
      </c>
      <c r="F27" s="29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10">
        <f t="shared" ref="L27:L28" si="2">SUM(E27:K27)/7</f>
        <v>0</v>
      </c>
    </row>
    <row r="28" spans="2:12" x14ac:dyDescent="0.3">
      <c r="B28" s="6">
        <f t="shared" si="1"/>
        <v>20</v>
      </c>
      <c r="C28" s="6" t="s">
        <v>220</v>
      </c>
      <c r="D28" s="42" t="s">
        <v>189</v>
      </c>
      <c r="E28" s="29">
        <v>50</v>
      </c>
      <c r="F28" s="4">
        <v>75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10">
        <f t="shared" si="2"/>
        <v>17.857142857142858</v>
      </c>
    </row>
    <row r="29" spans="2:12" x14ac:dyDescent="0.3">
      <c r="B29" s="6"/>
      <c r="C29" s="43"/>
      <c r="D29" s="3"/>
      <c r="E29" s="30"/>
      <c r="F29" s="30"/>
      <c r="G29" s="30"/>
      <c r="H29" s="30"/>
      <c r="I29" s="30"/>
      <c r="J29" s="30"/>
      <c r="K29" s="30"/>
      <c r="L29" s="44">
        <f t="shared" si="0"/>
        <v>0</v>
      </c>
    </row>
    <row r="30" spans="2:12" x14ac:dyDescent="0.3">
      <c r="B30" s="6"/>
      <c r="C30" s="6"/>
      <c r="D30" s="3"/>
      <c r="E30" s="4"/>
      <c r="F30" s="4"/>
      <c r="G30" s="4"/>
      <c r="H30" s="4"/>
      <c r="I30" s="4"/>
      <c r="J30" s="4"/>
      <c r="K30" s="4"/>
      <c r="L30" s="10">
        <f t="shared" si="0"/>
        <v>0</v>
      </c>
    </row>
    <row r="31" spans="2:12" x14ac:dyDescent="0.3">
      <c r="B31" s="6"/>
      <c r="C31" s="6"/>
      <c r="D31" s="3"/>
      <c r="E31" s="4"/>
      <c r="F31" s="4"/>
      <c r="G31" s="4"/>
      <c r="H31" s="4"/>
      <c r="I31" s="4"/>
      <c r="J31" s="4"/>
      <c r="K31" s="4"/>
      <c r="L31" s="10">
        <f t="shared" si="0"/>
        <v>0</v>
      </c>
    </row>
    <row r="32" spans="2:12" x14ac:dyDescent="0.3">
      <c r="B32" s="6"/>
      <c r="C32" s="6"/>
      <c r="D32" s="3"/>
      <c r="E32" s="4"/>
      <c r="F32" s="4"/>
      <c r="G32" s="4"/>
      <c r="H32" s="4"/>
      <c r="I32" s="4"/>
      <c r="J32" s="4"/>
      <c r="K32" s="4"/>
      <c r="L32" s="10">
        <f t="shared" si="0"/>
        <v>0</v>
      </c>
    </row>
    <row r="33" spans="2:12" x14ac:dyDescent="0.3">
      <c r="B33" s="6"/>
      <c r="C33" s="6"/>
      <c r="D33" s="3"/>
      <c r="E33" s="4"/>
      <c r="F33" s="4"/>
      <c r="G33" s="4"/>
      <c r="H33" s="4"/>
      <c r="I33" s="4"/>
      <c r="J33" s="4"/>
      <c r="K33" s="4"/>
      <c r="L33" s="10">
        <f t="shared" si="0"/>
        <v>0</v>
      </c>
    </row>
    <row r="34" spans="2:12" x14ac:dyDescent="0.3">
      <c r="B34" s="6"/>
      <c r="C34" s="6"/>
      <c r="D34" s="6"/>
      <c r="E34" s="4"/>
      <c r="F34" s="4"/>
      <c r="G34" s="4"/>
      <c r="H34" s="4"/>
      <c r="I34" s="4"/>
      <c r="J34" s="4"/>
      <c r="K34" s="4"/>
      <c r="L34" s="10">
        <f t="shared" si="0"/>
        <v>0</v>
      </c>
    </row>
    <row r="35" spans="2:12" x14ac:dyDescent="0.3">
      <c r="B35" s="6"/>
      <c r="C35" s="6"/>
      <c r="D35" s="6"/>
      <c r="E35" s="4"/>
      <c r="F35" s="4"/>
      <c r="G35" s="4"/>
      <c r="H35" s="4"/>
      <c r="I35" s="4"/>
      <c r="J35" s="4"/>
      <c r="K35" s="4"/>
      <c r="L35" s="10">
        <f t="shared" si="0"/>
        <v>0</v>
      </c>
    </row>
    <row r="36" spans="2:12" x14ac:dyDescent="0.3">
      <c r="B36" s="6"/>
      <c r="C36" s="6"/>
      <c r="D36" s="6"/>
      <c r="E36" s="4"/>
      <c r="F36" s="4"/>
      <c r="G36" s="4"/>
      <c r="H36" s="4"/>
      <c r="I36" s="4"/>
      <c r="J36" s="4"/>
      <c r="K36" s="4"/>
      <c r="L36" s="10">
        <f t="shared" si="0"/>
        <v>0</v>
      </c>
    </row>
    <row r="37" spans="2:12" x14ac:dyDescent="0.3">
      <c r="B37" s="6"/>
      <c r="C37" s="6"/>
      <c r="D37" s="6"/>
      <c r="E37" s="4"/>
      <c r="F37" s="4"/>
      <c r="G37" s="4"/>
      <c r="H37" s="4"/>
      <c r="I37" s="4"/>
      <c r="J37" s="4"/>
      <c r="K37" s="4"/>
      <c r="L37" s="10">
        <f t="shared" si="0"/>
        <v>0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>
        <f t="shared" si="0"/>
        <v>0</v>
      </c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>
        <f t="shared" si="0"/>
        <v>0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>
        <f t="shared" si="0"/>
        <v>0</v>
      </c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>
        <f t="shared" si="0"/>
        <v>0</v>
      </c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>
        <f t="shared" si="0"/>
        <v>0</v>
      </c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>
        <f t="shared" si="0"/>
        <v>0</v>
      </c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>
        <f t="shared" si="0"/>
        <v>0</v>
      </c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>
        <f t="shared" si="0"/>
        <v>0</v>
      </c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>
        <f t="shared" si="0"/>
        <v>0</v>
      </c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>
        <f t="shared" si="0"/>
        <v>0</v>
      </c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>
        <f t="shared" si="0"/>
        <v>0</v>
      </c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/>
      <c r="C53" s="3"/>
      <c r="D53" s="31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45"/>
      <c r="D54" s="45"/>
      <c r="E54" s="11">
        <f>COUNTIF(E9:E53,"&gt;=70")</f>
        <v>13</v>
      </c>
      <c r="F54" s="11">
        <f t="shared" ref="F54:K54" si="4">COUNTIF(F9:F53,"&gt;=70")</f>
        <v>15</v>
      </c>
      <c r="G54" s="11">
        <f t="shared" si="4"/>
        <v>0</v>
      </c>
      <c r="H54" s="11">
        <f t="shared" si="4"/>
        <v>0</v>
      </c>
      <c r="I54" s="11">
        <f t="shared" si="4"/>
        <v>0</v>
      </c>
      <c r="J54" s="11">
        <f t="shared" si="4"/>
        <v>0</v>
      </c>
      <c r="K54" s="11">
        <f t="shared" si="4"/>
        <v>0</v>
      </c>
      <c r="L54" s="15">
        <f t="shared" ref="L54" si="5">COUNTIF(L9:L48,"&gt;=70")</f>
        <v>0</v>
      </c>
    </row>
    <row r="55" spans="2:12" x14ac:dyDescent="0.3">
      <c r="C55" s="45"/>
      <c r="D55" s="45"/>
      <c r="E55" s="12">
        <f>COUNTIF(E9:E53,"&lt;70")</f>
        <v>7</v>
      </c>
      <c r="F55" s="12">
        <f t="shared" ref="F55:L55" si="6">COUNTIF(F9:F53,"&lt;70")</f>
        <v>5</v>
      </c>
      <c r="G55" s="12">
        <f t="shared" si="6"/>
        <v>20</v>
      </c>
      <c r="H55" s="12">
        <f t="shared" si="6"/>
        <v>20</v>
      </c>
      <c r="I55" s="12">
        <f t="shared" si="6"/>
        <v>20</v>
      </c>
      <c r="J55" s="12">
        <f t="shared" si="6"/>
        <v>20</v>
      </c>
      <c r="K55" s="12">
        <f t="shared" si="6"/>
        <v>20</v>
      </c>
      <c r="L55" s="12">
        <f t="shared" si="6"/>
        <v>45</v>
      </c>
    </row>
    <row r="56" spans="2:12" x14ac:dyDescent="0.3">
      <c r="C56" s="45"/>
      <c r="D56" s="45"/>
      <c r="E56" s="12">
        <f>COUNT(E9:E53)</f>
        <v>20</v>
      </c>
      <c r="F56" s="12">
        <f t="shared" ref="F56:L56" si="7">COUNT(F9:F53)</f>
        <v>20</v>
      </c>
      <c r="G56" s="12">
        <f t="shared" si="7"/>
        <v>20</v>
      </c>
      <c r="H56" s="12">
        <f t="shared" si="7"/>
        <v>20</v>
      </c>
      <c r="I56" s="12">
        <f t="shared" si="7"/>
        <v>20</v>
      </c>
      <c r="J56" s="12">
        <f t="shared" si="7"/>
        <v>20</v>
      </c>
      <c r="K56" s="12">
        <f t="shared" si="7"/>
        <v>20</v>
      </c>
      <c r="L56" s="12">
        <f t="shared" si="7"/>
        <v>45</v>
      </c>
    </row>
    <row r="57" spans="2:12" x14ac:dyDescent="0.3">
      <c r="C57" s="45"/>
      <c r="D57" s="45"/>
      <c r="E57" s="13">
        <f>E54/E56</f>
        <v>0.65</v>
      </c>
      <c r="F57" s="14">
        <f t="shared" ref="F57:L57" si="8">F54/F56</f>
        <v>0.75</v>
      </c>
      <c r="G57" s="14">
        <f t="shared" si="8"/>
        <v>0</v>
      </c>
      <c r="H57" s="14">
        <f t="shared" si="8"/>
        <v>0</v>
      </c>
      <c r="I57" s="14">
        <f t="shared" si="8"/>
        <v>0</v>
      </c>
      <c r="J57" s="14">
        <f t="shared" si="8"/>
        <v>0</v>
      </c>
      <c r="K57" s="14">
        <f t="shared" si="8"/>
        <v>0</v>
      </c>
      <c r="L57" s="14">
        <f t="shared" si="8"/>
        <v>0</v>
      </c>
    </row>
    <row r="58" spans="2:12" x14ac:dyDescent="0.3">
      <c r="C58" s="45"/>
      <c r="D58" s="45"/>
      <c r="E58" s="13">
        <f>E55/E56</f>
        <v>0.35</v>
      </c>
      <c r="F58" s="13">
        <f t="shared" ref="F58:L58" si="9">F55/F56</f>
        <v>0.25</v>
      </c>
      <c r="G58" s="14">
        <f t="shared" si="9"/>
        <v>1</v>
      </c>
      <c r="H58" s="14">
        <f t="shared" si="9"/>
        <v>1</v>
      </c>
      <c r="I58" s="14">
        <f t="shared" si="9"/>
        <v>1</v>
      </c>
      <c r="J58" s="14">
        <f t="shared" si="9"/>
        <v>1</v>
      </c>
      <c r="K58" s="14">
        <f t="shared" si="9"/>
        <v>1</v>
      </c>
      <c r="L58" s="14">
        <f t="shared" si="9"/>
        <v>1</v>
      </c>
    </row>
    <row r="59" spans="2:12" x14ac:dyDescent="0.3">
      <c r="C59" s="45"/>
      <c r="D59" s="45"/>
    </row>
    <row r="60" spans="2:12" x14ac:dyDescent="0.3">
      <c r="C60" s="1"/>
      <c r="D60" s="1"/>
    </row>
    <row r="61" spans="2:12" x14ac:dyDescent="0.3">
      <c r="E61" s="63"/>
      <c r="F61" s="63"/>
      <c r="G61" s="63"/>
      <c r="H61" s="63"/>
      <c r="I61" s="63"/>
      <c r="J61" s="63"/>
      <c r="K61" s="63"/>
    </row>
    <row r="62" spans="2:12" x14ac:dyDescent="0.3">
      <c r="E62" s="57" t="s">
        <v>18</v>
      </c>
      <c r="F62" s="57"/>
      <c r="G62" s="57"/>
      <c r="H62" s="57"/>
      <c r="I62" s="57"/>
      <c r="J62" s="57"/>
      <c r="K62" s="57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2024-05-01T19:47:44Z</dcterms:modified>
</cp:coreProperties>
</file>