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1/"/>
    </mc:Choice>
  </mc:AlternateContent>
  <xr:revisionPtr revIDLastSave="4" documentId="13_ncr:1_{4D028FBF-34A0-4F7F-8AC9-38165E11C4A6}" xr6:coauthVersionLast="47" xr6:coauthVersionMax="47" xr10:uidLastSave="{88ABA2ED-8B74-43A0-BA95-228E2DBA8E79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<sst xmlns="http://schemas.openxmlformats.org/spreadsheetml/2006/main" count="194" uniqueCount="51">
  <si>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</si>
  <si>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</si>
  <si>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</si>
  <si>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</si>
  <si>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</si>
  <si>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</si>
  <si>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</si>
  <si>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</si>
  <si>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</si>
  <si>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</si>
  <si>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</si>
  <si>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</si>
  <si>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</si>
  <si>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</si>
  <si>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</si>
  <si>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</si>
  <si>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</si>
  <si>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</si>
  <si>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</si>
  <si>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</si>
  <si>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</si>
  <si>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</si>
  <si>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</si>
  <si>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</si>
  <si>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</si>
  <si>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</si>
  <si>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</si>
  <si>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</si>
  <si>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</si>
  <si>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</si>
  <si>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</si>
  <si>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</si>
  <si>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</si>
  <si>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</si>
  <si>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</si>
  <si>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</si>
  <si>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</si>
  <si>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</si>
  <si>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</si>
  <si>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</si>
  <si>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</si>
  <si>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</si>
  <si>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</si>
  <si>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</si>
  <si>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</si>
  <si>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 xml:space="preserve">GESTION DE LA RETRIBIUCION </t>
  </si>
  <si>
    <t>FEBRERO - JULIO/2024</t>
  </si>
  <si>
    <t xml:space="preserve">DERECHO FISCAL </t>
  </si>
  <si>
    <t>405A</t>
  </si>
  <si>
    <t>RENATA RAMOS MORENO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</si>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</sst>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46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41</v>
      </c>
      <c r="B14" s="9" t="s">
        <v>21</v>
      </c>
      <c r="C14" s="9" t="s">
        <v>48</v>
      </c>
      <c r="D14" s="9" t="s">
        <v>31</v>
      </c>
      <c r="E14" s="9">
        <v>25</v>
      </c>
      <c r="F14" s="9">
        <v>23</v>
      </c>
      <c r="G14" s="9"/>
      <c r="H14" s="10">
        <f t="shared" ref="H14:H16" si="0">F14/E14</f>
        <v>0.92</v>
      </c>
      <c r="I14" s="9">
        <f t="shared" ref="I14:I28" si="1">(E14-SUM(F14:G14))-K14</f>
        <v>2</v>
      </c>
      <c r="J14" s="10">
        <f t="shared" ref="J14:J28" si="2">I14/E14</f>
        <v>0.08</v>
      </c>
      <c r="K14" s="9">
        <v>0</v>
      </c>
      <c r="L14" s="10">
        <f t="shared" ref="L14:L28" si="3">K14/E14</f>
        <v>0</v>
      </c>
      <c r="M14" s="9">
        <v>69.2</v>
      </c>
      <c r="N14" s="15">
        <v>0.92</v>
      </c>
    </row>
    <row r="15" spans="1:14" s="11" customFormat="1" x14ac:dyDescent="0.2">
      <c r="A15" s="8" t="s">
        <v>47</v>
      </c>
      <c r="B15" s="9" t="s">
        <v>21</v>
      </c>
      <c r="C15" s="9" t="s">
        <v>42</v>
      </c>
      <c r="D15" s="9" t="s">
        <v>31</v>
      </c>
      <c r="E15" s="9">
        <v>29</v>
      </c>
      <c r="F15" s="9">
        <v>27</v>
      </c>
      <c r="G15" s="9"/>
      <c r="H15" s="10">
        <f t="shared" si="0"/>
        <v>0.93103448275862066</v>
      </c>
      <c r="I15" s="9">
        <f t="shared" si="1"/>
        <v>2</v>
      </c>
      <c r="J15" s="10">
        <f t="shared" si="2"/>
        <v>6.8965517241379309E-2</v>
      </c>
      <c r="K15" s="9">
        <v>0</v>
      </c>
      <c r="L15" s="10">
        <f t="shared" si="3"/>
        <v>0</v>
      </c>
      <c r="M15" s="9">
        <v>69.14</v>
      </c>
      <c r="N15" s="15">
        <v>0.93</v>
      </c>
    </row>
    <row r="16" spans="1:14" s="11" customFormat="1" x14ac:dyDescent="0.2">
      <c r="A16" s="8" t="s">
        <v>45</v>
      </c>
      <c r="B16" s="9" t="s">
        <v>21</v>
      </c>
      <c r="C16" s="9" t="s">
        <v>38</v>
      </c>
      <c r="D16" s="9" t="s">
        <v>31</v>
      </c>
      <c r="E16" s="9">
        <v>29</v>
      </c>
      <c r="F16" s="9">
        <v>25</v>
      </c>
      <c r="G16" s="9"/>
      <c r="H16" s="10">
        <f t="shared" si="0"/>
        <v>0.86206896551724133</v>
      </c>
      <c r="I16" s="9">
        <f t="shared" si="1"/>
        <v>4</v>
      </c>
      <c r="J16" s="10">
        <f t="shared" si="2"/>
        <v>0.13793103448275862</v>
      </c>
      <c r="K16" s="9"/>
      <c r="L16" s="10">
        <f t="shared" si="3"/>
        <v>0</v>
      </c>
      <c r="M16" s="9">
        <v>73.959999999999994</v>
      </c>
      <c r="N16" s="15">
        <v>0.86</v>
      </c>
    </row>
    <row r="17" spans="1:14" s="11" customFormat="1" x14ac:dyDescent="0.2">
      <c r="A17" s="8" t="s">
        <v>45</v>
      </c>
      <c r="B17" s="9" t="s">
        <v>50</v>
      </c>
      <c r="C17" s="9" t="s">
        <v>37</v>
      </c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75</v>
      </c>
      <c r="G28" s="17">
        <f>SUM(G14:G27)</f>
        <v>0</v>
      </c>
      <c r="H28" s="18">
        <f>SUM(F28:G28)/E28</f>
        <v>0.90361445783132532</v>
      </c>
      <c r="I28" s="17">
        <f t="shared" si="1"/>
        <v>8</v>
      </c>
      <c r="J28" s="18">
        <f t="shared" si="2"/>
        <v>9.6385542168674704E-2</v>
      </c>
      <c r="K28" s="17">
        <f>SUM(K14:K27)</f>
        <v>0</v>
      </c>
      <c r="L28" s="18">
        <f t="shared" si="3"/>
        <v>0</v>
      </c>
      <c r="M28" s="17">
        <f>AVERAGE(M14:M27)</f>
        <v>70.766666666666666</v>
      </c>
      <c r="N28" s="19">
        <f>AVERAGE(N14:N27)</f>
        <v>0.90333333333333332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JULIO/2024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/>
      <c r="C14" s="9" t="s">
        <v>38</v>
      </c>
      <c r="D14" s="9" t="s">
        <v>31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36</v>
      </c>
      <c r="B15" s="9"/>
      <c r="C15" s="9" t="s">
        <v>37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8" t="s">
        <v>39</v>
      </c>
      <c r="B16" s="9"/>
      <c r="C16" s="9" t="s">
        <v>40</v>
      </c>
      <c r="D16" s="9" t="s">
        <v>32</v>
      </c>
      <c r="E16" s="9"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8" t="s">
        <v>41</v>
      </c>
      <c r="B17" s="9"/>
      <c r="C17" s="9" t="s">
        <v>42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43</v>
      </c>
      <c r="B18" s="9"/>
      <c r="C18" s="9" t="s">
        <v>44</v>
      </c>
      <c r="D18" s="9" t="s">
        <v>31</v>
      </c>
      <c r="E18" s="9"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JULIO/2024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DERECHO FISCAL</v>
      </c>
      <c r="B14" s="9"/>
      <c r="C14" s="9" t="str">
        <f>'1'!C14</f>
        <v>405A</v>
      </c>
      <c r="D14" s="9" t="str">
        <f>'1'!D14</f>
        <v>DLA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DERECHO FISCAL </v>
      </c>
      <c r="B15" s="9"/>
      <c r="C15" s="9" t="str">
        <f>'1'!C15</f>
        <v>405B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LA RETRIBIUCION </v>
      </c>
      <c r="B16" s="9"/>
      <c r="C16" s="9" t="str">
        <f>'1'!C16</f>
        <v>605A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LA RETRIBIUCION </v>
      </c>
      <c r="B17" s="9"/>
      <c r="C17" s="9" t="str">
        <f>'1'!C17</f>
        <v>605B</v>
      </c>
      <c r="D17" s="9" t="str">
        <f>'1'!D17</f>
        <v>DLA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2024-03-21T18:14:27Z</dcterms:modified>
  <cp:category/>
  <cp:contentStatus/>
</cp:coreProperties>
</file>