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FINAL/"/>
    </mc:Choice>
  </mc:AlternateContent>
  <xr:revisionPtr revIDLastSave="56" documentId="13_ncr:1_{812C86C5-493C-4143-B995-7FB5199116E3}" xr6:coauthVersionLast="47" xr6:coauthVersionMax="47" xr10:uidLastSave="{E3EB9C23-D9B5-456E-A631-9830BAF7E792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I17" i="24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<sst xmlns="http://schemas.openxmlformats.org/spreadsheetml/2006/main" count="194" uniqueCount="46">
  <si>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</si>
  <si>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</si>
  <si>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</si>
  <si>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</si>
  <si>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</si>
  <si>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</si>
  <si>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</si>
  <si>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</si>
  <si>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</si>
  <si>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</si>
  <si>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</si>
  <si>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</si>
  <si>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</si>
  <si>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</si>
  <si>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</si>
  <si>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</si>
  <si>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</si>
  <si>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</si>
  <si>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</si>
  <si>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</si>
  <si>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</si>
  <si>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</si>
  <si>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</si>
  <si>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</si>
  <si>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</si>
  <si>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</si>
  <si>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</si>
  <si>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</si>
  <si>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</si>
  <si>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</si>
  <si>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</si>
  <si>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</si>
  <si>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</si>
  <si>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</si>
  <si>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ALVARO RAMOS VILLEGAS</t>
  </si>
  <si>
    <t>605B</t>
  </si>
  <si>
    <t>605A</t>
  </si>
  <si>
    <t>DERECHO FISCAL</t>
  </si>
  <si>
    <t>405B</t>
  </si>
  <si>
    <t xml:space="preserve">GESTION DE LA RETRIBIUCION </t>
  </si>
  <si>
    <t>FEBRERO - JULIO/2024</t>
  </si>
  <si>
    <t xml:space="preserve">DERECHO FISCAL </t>
  </si>
  <si>
    <t>405A</t>
  </si>
  <si>
    <t>RENATA RAMOS MORENO</t>
  </si>
  <si>
    <t>S/E</t>
  </si>
  <si>
    <t>RANATA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</si>
</sst>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E14" sqref="E14:E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40</v>
      </c>
      <c r="M8" s="34"/>
      <c r="N8" s="34"/>
    </row>
    <row r="10" spans="1:14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37</v>
      </c>
      <c r="B14" s="9" t="s">
        <v>21</v>
      </c>
      <c r="C14" s="9" t="s">
        <v>42</v>
      </c>
      <c r="D14" s="9" t="s">
        <v>31</v>
      </c>
      <c r="E14" s="9">
        <v>25</v>
      </c>
      <c r="F14" s="9">
        <v>23</v>
      </c>
      <c r="G14" s="9"/>
      <c r="H14" s="10">
        <f t="shared" ref="H14:H16" si="0">F14/E14</f>
        <v>0.92</v>
      </c>
      <c r="I14" s="9">
        <f t="shared" ref="I14:I28" si="1">(E14-SUM(F14:G14))-K14</f>
        <v>2</v>
      </c>
      <c r="J14" s="10">
        <f t="shared" ref="J14:J28" si="2">I14/E14</f>
        <v>0.08</v>
      </c>
      <c r="K14" s="9">
        <v>0</v>
      </c>
      <c r="L14" s="10">
        <f t="shared" ref="L14:L28" si="3">K14/E14</f>
        <v>0</v>
      </c>
      <c r="M14" s="9">
        <v>69.2</v>
      </c>
      <c r="N14" s="15">
        <v>0.92</v>
      </c>
    </row>
    <row r="15" spans="1:14" s="11" customFormat="1" x14ac:dyDescent="0.2">
      <c r="A15" s="8" t="s">
        <v>41</v>
      </c>
      <c r="B15" s="9" t="s">
        <v>21</v>
      </c>
      <c r="C15" s="9" t="s">
        <v>38</v>
      </c>
      <c r="D15" s="9" t="s">
        <v>31</v>
      </c>
      <c r="E15" s="9">
        <v>29</v>
      </c>
      <c r="F15" s="9">
        <v>27</v>
      </c>
      <c r="G15" s="9"/>
      <c r="H15" s="10">
        <f t="shared" si="0"/>
        <v>0.93103448275862066</v>
      </c>
      <c r="I15" s="9">
        <f t="shared" si="1"/>
        <v>2</v>
      </c>
      <c r="J15" s="10">
        <f t="shared" si="2"/>
        <v>6.8965517241379309E-2</v>
      </c>
      <c r="K15" s="9">
        <v>0</v>
      </c>
      <c r="L15" s="10">
        <f t="shared" si="3"/>
        <v>0</v>
      </c>
      <c r="M15" s="9">
        <v>69.14</v>
      </c>
      <c r="N15" s="15">
        <v>0.93</v>
      </c>
    </row>
    <row r="16" spans="1:14" s="11" customFormat="1" x14ac:dyDescent="0.2">
      <c r="A16" s="8" t="s">
        <v>39</v>
      </c>
      <c r="B16" s="9" t="s">
        <v>21</v>
      </c>
      <c r="C16" s="9" t="s">
        <v>36</v>
      </c>
      <c r="D16" s="9" t="s">
        <v>31</v>
      </c>
      <c r="E16" s="9">
        <v>29</v>
      </c>
      <c r="F16" s="9">
        <v>25</v>
      </c>
      <c r="G16" s="9"/>
      <c r="H16" s="10">
        <f t="shared" si="0"/>
        <v>0.86206896551724133</v>
      </c>
      <c r="I16" s="9">
        <f t="shared" si="1"/>
        <v>4</v>
      </c>
      <c r="J16" s="10">
        <f t="shared" si="2"/>
        <v>0.13793103448275862</v>
      </c>
      <c r="K16" s="9"/>
      <c r="L16" s="10">
        <f t="shared" si="3"/>
        <v>0</v>
      </c>
      <c r="M16" s="9">
        <v>73.959999999999994</v>
      </c>
      <c r="N16" s="15">
        <v>0.86</v>
      </c>
    </row>
    <row r="17" spans="1:14" s="11" customFormat="1" x14ac:dyDescent="0.2">
      <c r="A17" s="8" t="s">
        <v>39</v>
      </c>
      <c r="B17" s="9" t="s">
        <v>44</v>
      </c>
      <c r="C17" s="9" t="s">
        <v>35</v>
      </c>
      <c r="D17" s="9" t="s">
        <v>31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75</v>
      </c>
      <c r="G28" s="17">
        <f>SUM(G14:G27)</f>
        <v>0</v>
      </c>
      <c r="H28" s="18">
        <f>SUM(F28:G28)/E28</f>
        <v>0.90361445783132532</v>
      </c>
      <c r="I28" s="17">
        <f t="shared" si="1"/>
        <v>8</v>
      </c>
      <c r="J28" s="18">
        <f t="shared" si="2"/>
        <v>9.6385542168674704E-2</v>
      </c>
      <c r="K28" s="17">
        <f>SUM(K14:K27)</f>
        <v>0</v>
      </c>
      <c r="L28" s="18">
        <f t="shared" si="3"/>
        <v>0</v>
      </c>
      <c r="M28" s="17">
        <f>AVERAGE(M14:M27)</f>
        <v>70.766666666666666</v>
      </c>
      <c r="N28" s="19">
        <f>AVERAGE(N14:N27)</f>
        <v>0.90333333333333332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 t="s">
        <v>43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19" sqref="P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JULIO/2024</v>
      </c>
      <c r="M8" s="34"/>
      <c r="N8" s="34"/>
    </row>
    <row r="10" spans="1:14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37</v>
      </c>
      <c r="B14" s="9">
        <v>2</v>
      </c>
      <c r="C14" s="9" t="s">
        <v>42</v>
      </c>
      <c r="D14" s="9" t="s">
        <v>31</v>
      </c>
      <c r="E14" s="9">
        <v>25</v>
      </c>
      <c r="F14" s="9">
        <v>25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21">
        <v>0.77</v>
      </c>
      <c r="N14" s="15">
        <v>0.48</v>
      </c>
    </row>
    <row r="15" spans="1:14" s="11" customFormat="1" x14ac:dyDescent="0.2">
      <c r="A15" s="8" t="s">
        <v>41</v>
      </c>
      <c r="B15" s="9">
        <v>2</v>
      </c>
      <c r="C15" s="9" t="s">
        <v>38</v>
      </c>
      <c r="D15" s="9" t="s">
        <v>31</v>
      </c>
      <c r="E15" s="9"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21">
        <v>0.75</v>
      </c>
      <c r="N15" s="15">
        <v>0.62</v>
      </c>
    </row>
    <row r="16" spans="1:14" s="11" customFormat="1" x14ac:dyDescent="0.2">
      <c r="A16" s="8" t="s">
        <v>39</v>
      </c>
      <c r="B16" s="9">
        <v>3</v>
      </c>
      <c r="C16" s="9" t="s">
        <v>36</v>
      </c>
      <c r="D16" s="9" t="s">
        <v>31</v>
      </c>
      <c r="E16" s="9">
        <v>29</v>
      </c>
      <c r="F16" s="9">
        <v>26</v>
      </c>
      <c r="G16" s="9"/>
      <c r="H16" s="10">
        <f t="shared" si="0"/>
        <v>0.89655172413793105</v>
      </c>
      <c r="I16" s="9">
        <f t="shared" si="1"/>
        <v>3</v>
      </c>
      <c r="J16" s="10">
        <f t="shared" si="2"/>
        <v>0.10344827586206896</v>
      </c>
      <c r="K16" s="9"/>
      <c r="L16" s="10">
        <f t="shared" si="3"/>
        <v>0</v>
      </c>
      <c r="M16" s="21">
        <v>0.81</v>
      </c>
      <c r="N16" s="15">
        <v>0.38</v>
      </c>
    </row>
    <row r="17" spans="1:14" s="11" customFormat="1" x14ac:dyDescent="0.2">
      <c r="A17" s="8" t="s">
        <v>39</v>
      </c>
      <c r="B17" s="9">
        <v>2</v>
      </c>
      <c r="C17" s="9" t="s">
        <v>35</v>
      </c>
      <c r="D17" s="9" t="s">
        <v>31</v>
      </c>
      <c r="E17" s="9">
        <v>14</v>
      </c>
      <c r="F17" s="9">
        <v>12</v>
      </c>
      <c r="G17" s="9"/>
      <c r="H17" s="10">
        <f t="shared" si="0"/>
        <v>0.8571428571428571</v>
      </c>
      <c r="I17" s="9">
        <f t="shared" si="1"/>
        <v>2</v>
      </c>
      <c r="J17" s="10">
        <f t="shared" si="2"/>
        <v>0.14285714285714285</v>
      </c>
      <c r="K17" s="9"/>
      <c r="L17" s="10">
        <f t="shared" si="3"/>
        <v>0</v>
      </c>
      <c r="M17" s="21">
        <v>0.68</v>
      </c>
      <c r="N17" s="15">
        <v>0.86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92</v>
      </c>
      <c r="G28" s="17">
        <f>SUM(G14:G27)</f>
        <v>0</v>
      </c>
      <c r="H28" s="18">
        <f>SUM(F28:G28)/E28</f>
        <v>0.94845360824742264</v>
      </c>
      <c r="I28" s="17">
        <f t="shared" si="1"/>
        <v>5</v>
      </c>
      <c r="J28" s="18">
        <f t="shared" si="2"/>
        <v>5.1546391752577317E-2</v>
      </c>
      <c r="K28" s="17">
        <f>SUM(K14:K27)</f>
        <v>0</v>
      </c>
      <c r="L28" s="18">
        <f t="shared" si="3"/>
        <v>0</v>
      </c>
      <c r="M28" s="17">
        <f>AVERAGE(M14:M27)</f>
        <v>0.75250000000000006</v>
      </c>
      <c r="N28" s="19">
        <f>AVERAGE(N14:N27)</f>
        <v>0.58499999999999996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JULIO/2024</v>
      </c>
      <c r="M8" s="34"/>
      <c r="N8" s="34"/>
    </row>
    <row r="10" spans="1:14" x14ac:dyDescent="0.2">
      <c r="A10" s="4" t="s">
        <v>8</v>
      </c>
      <c r="B10" s="34" t="str">
        <f>'1'!B10</f>
        <v>ALVARO RAMOS VILLEGAS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DERECHO FISCAL</v>
      </c>
      <c r="B14" s="9">
        <v>3</v>
      </c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79.58</v>
      </c>
      <c r="N14" s="15">
        <v>0.33</v>
      </c>
    </row>
    <row r="15" spans="1:14" s="11" customFormat="1" x14ac:dyDescent="0.2">
      <c r="A15" s="9" t="str">
        <f>'1'!A15</f>
        <v xml:space="preserve">DERECHO FISCAL </v>
      </c>
      <c r="B15" s="9">
        <v>3</v>
      </c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>
        <v>76.680000000000007</v>
      </c>
      <c r="N15" s="15">
        <v>0.34</v>
      </c>
    </row>
    <row r="16" spans="1:14" s="11" customFormat="1" x14ac:dyDescent="0.2">
      <c r="A16" s="9" t="str">
        <f>'1'!A16</f>
        <v xml:space="preserve">GESTION DE LA RETRIBIUCION </v>
      </c>
      <c r="B16" s="9">
        <v>4</v>
      </c>
      <c r="C16" s="9" t="str">
        <f>'1'!C16</f>
        <v>605A</v>
      </c>
      <c r="D16" s="9" t="str">
        <f>'1'!D16</f>
        <v>DLA</v>
      </c>
      <c r="E16" s="9">
        <f>'1'!E16</f>
        <v>29</v>
      </c>
      <c r="F16" s="9">
        <v>27</v>
      </c>
      <c r="G16" s="9"/>
      <c r="H16" s="10">
        <f t="shared" si="0"/>
        <v>0.93103448275862066</v>
      </c>
      <c r="I16" s="9">
        <f t="shared" si="1"/>
        <v>2</v>
      </c>
      <c r="J16" s="10">
        <f t="shared" si="2"/>
        <v>6.8965517241379309E-2</v>
      </c>
      <c r="K16" s="9"/>
      <c r="L16" s="10">
        <f t="shared" si="3"/>
        <v>0</v>
      </c>
      <c r="M16" s="9">
        <v>71.89</v>
      </c>
      <c r="N16" s="15">
        <v>0.48</v>
      </c>
    </row>
    <row r="17" spans="1:14" s="11" customFormat="1" x14ac:dyDescent="0.2">
      <c r="A17" s="9" t="str">
        <f>'1'!A17</f>
        <v xml:space="preserve">GESTION DE LA RETRIBIUCION </v>
      </c>
      <c r="B17" s="9">
        <v>3</v>
      </c>
      <c r="C17" s="9" t="str">
        <f>'1'!C17</f>
        <v>605B</v>
      </c>
      <c r="D17" s="9" t="str">
        <f>'1'!D17</f>
        <v>DLA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/>
      <c r="L17" s="10">
        <f t="shared" si="3"/>
        <v>0</v>
      </c>
      <c r="M17" s="9">
        <v>68.209999999999994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40</v>
      </c>
      <c r="G28" s="17">
        <f>SUM(G14:G27)</f>
        <v>0</v>
      </c>
      <c r="H28" s="18">
        <f>SUM(F28:G28)/E28</f>
        <v>0.41237113402061853</v>
      </c>
      <c r="I28" s="17">
        <f t="shared" si="1"/>
        <v>57</v>
      </c>
      <c r="J28" s="18">
        <f t="shared" si="2"/>
        <v>0.58762886597938147</v>
      </c>
      <c r="K28" s="17">
        <f>SUM(K14:K27)</f>
        <v>0</v>
      </c>
      <c r="L28" s="18">
        <f t="shared" si="3"/>
        <v>0</v>
      </c>
      <c r="M28" s="17">
        <f>AVERAGE(M14:M27)</f>
        <v>74.089999999999989</v>
      </c>
      <c r="N28" s="19">
        <f>AVERAGE(N14:N27)</f>
        <v>0.51749999999999996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JULIO/2024</v>
      </c>
      <c r="M8" s="34"/>
      <c r="N8" s="34"/>
    </row>
    <row r="10" spans="1:14" x14ac:dyDescent="0.2">
      <c r="A10" s="4" t="s">
        <v>8</v>
      </c>
      <c r="B10" s="34" t="str">
        <f>'1'!B10</f>
        <v>ALVARO RAMOS VILLEGAS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DERECHO FISCAL</v>
      </c>
      <c r="B14" s="9">
        <v>4</v>
      </c>
      <c r="C14" s="9" t="str">
        <f>'1'!C14</f>
        <v>405A</v>
      </c>
      <c r="D14" s="9" t="str">
        <f>'1'!D14</f>
        <v>DLA</v>
      </c>
      <c r="E14" s="9">
        <f>'1'!E14</f>
        <v>25</v>
      </c>
      <c r="F14" s="9">
        <v>25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79.58</v>
      </c>
      <c r="N14" s="15">
        <v>0.33</v>
      </c>
    </row>
    <row r="15" spans="1:14" s="11" customFormat="1" x14ac:dyDescent="0.2">
      <c r="A15" s="9" t="str">
        <f>'1'!A15</f>
        <v xml:space="preserve">DERECHO FISCAL </v>
      </c>
      <c r="B15" s="9">
        <v>4</v>
      </c>
      <c r="C15" s="9" t="str">
        <f>'1'!C15</f>
        <v>405B</v>
      </c>
      <c r="D15" s="9" t="str">
        <f>'1'!D15</f>
        <v>DLA</v>
      </c>
      <c r="E15" s="9">
        <f>'1'!E15</f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76.680000000000007</v>
      </c>
      <c r="N15" s="15">
        <v>0.34</v>
      </c>
    </row>
    <row r="16" spans="1:14" s="11" customFormat="1" x14ac:dyDescent="0.2">
      <c r="A16" s="9" t="str">
        <f>'1'!A16</f>
        <v xml:space="preserve">GESTION DE LA RETRIBIUCION </v>
      </c>
      <c r="B16" s="9">
        <v>5</v>
      </c>
      <c r="C16" s="9" t="str">
        <f>'1'!C16</f>
        <v>605A</v>
      </c>
      <c r="D16" s="9" t="str">
        <f>'1'!D16</f>
        <v>DLA</v>
      </c>
      <c r="E16" s="9">
        <f>'1'!E16</f>
        <v>29</v>
      </c>
      <c r="F16" s="9">
        <v>27</v>
      </c>
      <c r="G16" s="9"/>
      <c r="H16" s="10">
        <f t="shared" si="0"/>
        <v>0.93103448275862066</v>
      </c>
      <c r="I16" s="9">
        <f t="shared" si="1"/>
        <v>2</v>
      </c>
      <c r="J16" s="10">
        <f t="shared" si="2"/>
        <v>6.8965517241379309E-2</v>
      </c>
      <c r="K16" s="9"/>
      <c r="L16" s="10">
        <f t="shared" si="3"/>
        <v>0</v>
      </c>
      <c r="M16" s="9">
        <v>71.89</v>
      </c>
      <c r="N16" s="15">
        <v>0.48</v>
      </c>
    </row>
    <row r="17" spans="1:14" s="11" customFormat="1" x14ac:dyDescent="0.2">
      <c r="A17" s="9" t="str">
        <f>'1'!A17</f>
        <v xml:space="preserve">GESTION DE LA RETRIBIUCION </v>
      </c>
      <c r="B17" s="9">
        <v>4</v>
      </c>
      <c r="C17" s="9" t="str">
        <f>'1'!C17</f>
        <v>605B</v>
      </c>
      <c r="D17" s="9" t="str">
        <f>'1'!D17</f>
        <v>DLA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/>
      <c r="L17" s="10">
        <f t="shared" si="3"/>
        <v>0</v>
      </c>
      <c r="M17" s="9">
        <v>68.209999999999994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94</v>
      </c>
      <c r="G28" s="17">
        <f>SUM(G14:G27)</f>
        <v>0</v>
      </c>
      <c r="H28" s="18">
        <f>SUM(F28:G28)/E28</f>
        <v>0.96907216494845361</v>
      </c>
      <c r="I28" s="17">
        <f t="shared" si="1"/>
        <v>3</v>
      </c>
      <c r="J28" s="18">
        <f t="shared" si="2"/>
        <v>3.0927835051546393E-2</v>
      </c>
      <c r="K28" s="17">
        <f>SUM(K14:K27)</f>
        <v>0</v>
      </c>
      <c r="L28" s="18">
        <f t="shared" si="3"/>
        <v>0</v>
      </c>
      <c r="M28" s="17">
        <f>AVERAGE(M14:M27)</f>
        <v>74.089999999999989</v>
      </c>
      <c r="N28" s="19">
        <f>AVERAGE(N14:N27)</f>
        <v>0.51749999999999996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 t="s">
        <v>43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85" zoomScaleNormal="85" zoomScaleSheetLayoutView="100" workbookViewId="0">
      <selection activeCell="P19" sqref="P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JULIO/2024</v>
      </c>
      <c r="M8" s="34"/>
      <c r="N8" s="34"/>
    </row>
    <row r="10" spans="1:14" x14ac:dyDescent="0.2">
      <c r="A10" s="4" t="s">
        <v>8</v>
      </c>
      <c r="B10" s="34" t="str">
        <f>'1'!B10</f>
        <v>ALVARO RAMOS VILLEGAS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>
        <v>25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79.58</v>
      </c>
      <c r="N14" s="15">
        <v>0.33</v>
      </c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76.680000000000007</v>
      </c>
      <c r="N15" s="15">
        <v>0.34</v>
      </c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>
        <v>27</v>
      </c>
      <c r="G16" s="9"/>
      <c r="H16" s="10">
        <f t="shared" si="0"/>
        <v>0.93103448275862066</v>
      </c>
      <c r="I16" s="9">
        <f t="shared" si="1"/>
        <v>2</v>
      </c>
      <c r="J16" s="10">
        <f t="shared" si="2"/>
        <v>6.8965517241379309E-2</v>
      </c>
      <c r="K16" s="9"/>
      <c r="L16" s="10">
        <f t="shared" si="3"/>
        <v>0</v>
      </c>
      <c r="M16" s="9">
        <v>71.89</v>
      </c>
      <c r="N16" s="15">
        <v>0.48</v>
      </c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/>
      <c r="L17" s="10">
        <f t="shared" si="3"/>
        <v>0</v>
      </c>
      <c r="M17" s="9">
        <v>86.21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94</v>
      </c>
      <c r="G28" s="17">
        <f>SUM(G14:G27)</f>
        <v>0</v>
      </c>
      <c r="H28" s="18">
        <f>SUM(F28:G28)/E28</f>
        <v>0.96907216494845361</v>
      </c>
      <c r="I28" s="17">
        <f t="shared" si="1"/>
        <v>3</v>
      </c>
      <c r="J28" s="18">
        <f t="shared" si="2"/>
        <v>3.0927835051546393E-2</v>
      </c>
      <c r="K28" s="17">
        <f>SUM(K14:K27)</f>
        <v>0</v>
      </c>
      <c r="L28" s="18">
        <f t="shared" si="3"/>
        <v>0</v>
      </c>
      <c r="M28" s="17">
        <f>AVERAGE(M14:M27)</f>
        <v>78.589999999999989</v>
      </c>
      <c r="N28" s="19">
        <f>AVERAGE(N14:N27)</f>
        <v>0.51749999999999996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 t="s">
        <v>43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2024-06-10T20:09:38Z</dcterms:modified>
  <cp:category/>
  <cp:contentStatus/>
</cp:coreProperties>
</file>