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1 aa Semestre febrero jul 2024\Calificaciones\"/>
    </mc:Choice>
  </mc:AlternateContent>
  <xr:revisionPtr revIDLastSave="0" documentId="13_ncr:1_{6D89DAA5-F2D3-4058-A906-5DCE617CC59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" r:id="rId1"/>
    <sheet name="2" sheetId="2" r:id="rId2"/>
    <sheet name="3" sheetId="9" r:id="rId3"/>
    <sheet name="4" sheetId="7" r:id="rId4"/>
    <sheet name="FINAL" sheetId="8" r:id="rId5"/>
  </sheets>
  <definedNames>
    <definedName name="_xlnm.Print_Area" localSheetId="0">'1'!$A$1:$N$33</definedName>
    <definedName name="_xlnm.Print_Area" localSheetId="1">'2'!$A$1:$N$34</definedName>
    <definedName name="_xlnm.Print_Area" localSheetId="2">'3'!$A$1:$N$34</definedName>
    <definedName name="_xlnm.Print_Area" localSheetId="3">'4'!$A$1:$N$31</definedName>
    <definedName name="_xlnm.Print_Area" localSheetId="4">FINAL!$A$1:$N$32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M25" i="9"/>
  <c r="K25" i="9"/>
  <c r="L25" i="9" s="1"/>
  <c r="G25" i="9"/>
  <c r="F25" i="9"/>
  <c r="I25" i="9" s="1"/>
  <c r="J25" i="9" s="1"/>
  <c r="E25" i="9"/>
  <c r="D17" i="9"/>
  <c r="C17" i="9"/>
  <c r="A17" i="9"/>
  <c r="N16" i="9"/>
  <c r="N25" i="9" s="1"/>
  <c r="E16" i="9"/>
  <c r="D16" i="9"/>
  <c r="C16" i="9"/>
  <c r="A16" i="9"/>
  <c r="D15" i="9"/>
  <c r="C15" i="9"/>
  <c r="A15" i="9"/>
  <c r="D14" i="9"/>
  <c r="C14" i="9"/>
  <c r="A14" i="9"/>
  <c r="B10" i="9"/>
  <c r="B34" i="9" s="1"/>
  <c r="L8" i="9"/>
  <c r="H8" i="9"/>
  <c r="E8" i="9"/>
  <c r="N16" i="2"/>
  <c r="I16" i="1"/>
  <c r="I14" i="1"/>
  <c r="C17" i="7"/>
  <c r="A17" i="7"/>
  <c r="C16" i="7"/>
  <c r="A16" i="7"/>
  <c r="C15" i="7"/>
  <c r="A15" i="7"/>
  <c r="C14" i="7"/>
  <c r="A14" i="7"/>
  <c r="H25" i="9" l="1"/>
  <c r="A30" i="8"/>
  <c r="N23" i="8"/>
  <c r="M23" i="8"/>
  <c r="K23" i="8"/>
  <c r="G23" i="8"/>
  <c r="F23" i="8"/>
  <c r="E22" i="8"/>
  <c r="D22" i="8"/>
  <c r="C22" i="8"/>
  <c r="A22" i="8"/>
  <c r="E21" i="8"/>
  <c r="D21" i="8"/>
  <c r="C21" i="8"/>
  <c r="A21" i="8"/>
  <c r="E20" i="8"/>
  <c r="D20" i="8"/>
  <c r="C20" i="8"/>
  <c r="A20" i="8"/>
  <c r="E19" i="8"/>
  <c r="D19" i="8"/>
  <c r="C19" i="8"/>
  <c r="B10" i="8"/>
  <c r="B32" i="8" s="1"/>
  <c r="L8" i="8"/>
  <c r="H8" i="8"/>
  <c r="E8" i="8"/>
  <c r="A29" i="7"/>
  <c r="N22" i="7"/>
  <c r="M22" i="7"/>
  <c r="K22" i="7"/>
  <c r="G22" i="7"/>
  <c r="F22" i="7"/>
  <c r="E21" i="7"/>
  <c r="D21" i="7"/>
  <c r="C21" i="7"/>
  <c r="A21" i="7"/>
  <c r="E20" i="7"/>
  <c r="D20" i="7"/>
  <c r="C20" i="7"/>
  <c r="A20" i="7"/>
  <c r="D19" i="7"/>
  <c r="C19" i="7"/>
  <c r="A19" i="7"/>
  <c r="E22" i="7"/>
  <c r="D18" i="7"/>
  <c r="C18" i="7"/>
  <c r="A18" i="7"/>
  <c r="B10" i="7"/>
  <c r="B31" i="7" s="1"/>
  <c r="L8" i="7"/>
  <c r="H8" i="7"/>
  <c r="E8" i="7"/>
  <c r="I15" i="1"/>
  <c r="E23" i="8" l="1"/>
  <c r="L23" i="8" s="1"/>
  <c r="I23" i="8"/>
  <c r="J23" i="8" s="1"/>
  <c r="L22" i="7"/>
  <c r="H22" i="7"/>
  <c r="I22" i="7"/>
  <c r="J22" i="7" s="1"/>
  <c r="H23" i="8" l="1"/>
  <c r="I17" i="1"/>
  <c r="D17" i="2" l="1"/>
  <c r="C17" i="2"/>
  <c r="A17" i="2"/>
  <c r="E16" i="2"/>
  <c r="D16" i="2"/>
  <c r="C16" i="2"/>
  <c r="A16" i="2"/>
  <c r="D15" i="2"/>
  <c r="C15" i="2"/>
  <c r="A15" i="2"/>
  <c r="D14" i="2"/>
  <c r="C14" i="2"/>
  <c r="A14" i="2"/>
  <c r="B10" i="2"/>
  <c r="B34" i="2" s="1"/>
  <c r="L8" i="2"/>
  <c r="H8" i="2"/>
  <c r="E8" i="2"/>
  <c r="A32" i="2"/>
  <c r="N25" i="2"/>
  <c r="M25" i="2"/>
  <c r="K25" i="2"/>
  <c r="G25" i="2"/>
  <c r="F25" i="2"/>
  <c r="B33" i="1"/>
  <c r="A31" i="1"/>
  <c r="N24" i="1"/>
  <c r="M24" i="1"/>
  <c r="K24" i="1"/>
  <c r="G24" i="1"/>
  <c r="F24" i="1"/>
  <c r="E24" i="1"/>
  <c r="L24" i="1" l="1"/>
  <c r="E25" i="2"/>
  <c r="L25" i="2" s="1"/>
  <c r="I24" i="1"/>
  <c r="J24" i="1" s="1"/>
  <c r="H24" i="1"/>
  <c r="H25" i="2" l="1"/>
  <c r="I25" i="2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67A3070B-68AA-4DF7-AB40-B2BDFAF7E9A5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820565D4-C4F0-4A32-AD46-9A40C8FDAA2D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923430EC-97D7-455D-8ABE-5B87A9BD1E4F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23D1B13C-AF44-43A2-AEC8-D40ADA3E74F2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E7762828-C6C1-4DC1-B358-E29C59E1188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4F3A697F-D347-416D-A878-6161CFC83764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6589E8AD-B3FC-4C57-97CB-6CE96C5FC474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DFAAD82D-30C3-43ED-A8E7-CEC3BCD86D05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A4E39D97-9405-48CB-9D13-02A62C9BB69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<sst xmlns="http://schemas.openxmlformats.org/spreadsheetml/2006/main" count="221" uniqueCount="53">
  <si>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</si>
  <si>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</si>
  <si>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</si>
  <si>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</si>
  <si>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</si>
  <si>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</si>
  <si>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</si>
  <si>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</si>
  <si>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</si>
  <si>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</si>
  <si>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</si>
  <si>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</si>
  <si>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</si>
  <si>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</si>
  <si>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</si>
  <si>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</si>
  <si>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</si>
  <si>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</si>
  <si>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</si>
  <si>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</si>
  <si>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</si>
  <si>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</si>
  <si>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</si>
  <si>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</si>
  <si>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</si>
  <si>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</si>
  <si>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</si>
  <si>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</si>
  <si>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</si>
  <si>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</si>
  <si>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</si>
  <si>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</si>
  <si>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</si>
  <si>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</si>
  <si>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</si>
  <si>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</si>
  <si>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106 A</t>
  </si>
  <si>
    <t>ECONOMÍA AMBIENTAL</t>
  </si>
  <si>
    <t>306 A</t>
  </si>
  <si>
    <t>306 B</t>
  </si>
  <si>
    <t>II</t>
  </si>
  <si>
    <t>III</t>
  </si>
  <si>
    <t>IV</t>
  </si>
  <si>
    <t>FINAL</t>
  </si>
  <si>
    <t>SISTEMAS DE INFORMACIÓN GEOGRÁFICA</t>
  </si>
  <si>
    <t>406 A</t>
  </si>
  <si>
    <t>406 B</t>
  </si>
  <si>
    <t>EVALUACIÓN DE IMPACTO AMBIENTAL</t>
  </si>
  <si>
    <t>606 A</t>
  </si>
  <si>
    <t>MODELIZACIÓN Y SIMULACIÓN DE SISTEMAS AMBIENTALES</t>
  </si>
  <si>
    <t>Febrero 2024- Junio 2024</t>
  </si>
  <si>
    <t>806 A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</si>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</sst>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3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0" fontId="9" fillId="0" borderId="0" xfId="0" applyFont="1" applyAlignment="1">
      <alignment vertical="top"/>
    </xf>
    <xf numFmtId="165" fontId="4" fillId="0" borderId="3" xfId="1" applyFont="1" applyBorder="1"/>
    <xf numFmtId="165" fontId="4" fillId="3" borderId="2" xfId="1" applyFont="1" applyFill="1" applyBorder="1" applyAlignment="1">
      <alignment horizontal="center" vertical="center" wrapText="1"/>
    </xf>
    <xf numFmtId="166" fontId="4" fillId="3" borderId="2" xfId="2" applyFont="1" applyFill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4" fillId="0" borderId="3" xfId="1" applyFont="1" applyBorder="1"/>
    <xf numFmtId="165" fontId="6" fillId="0" borderId="0" xfId="1" applyFont="1" applyAlignment="1">
      <alignment horizontal="center" vertical="top"/>
    </xf>
    <xf numFmtId="0" fontId="0" fillId="0" borderId="0" xfId="0" applyAlignment="1">
      <alignment vertical="top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E212E563-05FA-46CE-955A-62614D8D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C84F3804-C3E5-46E8-96A5-6124C43C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82F75EF2-63AE-4E9A-B9D6-3600F9771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9FCFF126-D504-4329-BC10-1599DAFE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7258174C-E96E-40CA-9B6C-A4F0DBE2D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C2DA9EC-F1F8-411F-BD4A-70DCB507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3"/>
  <sheetViews>
    <sheetView topLeftCell="A26" zoomScale="90" zoomScaleNormal="90" workbookViewId="0">
      <selection activeCell="H33" sqref="H33"/>
    </sheetView>
  </sheetViews>
  <sheetFormatPr baseColWidth="10" defaultRowHeight="45" customHeight="1" x14ac:dyDescent="0.25"/>
  <cols>
    <col min="1" max="1" width="29.69921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8" ht="13.8" x14ac:dyDescent="0.25">
      <c r="A6" s="30" t="s">
        <v>3</v>
      </c>
      <c r="B6" s="30"/>
      <c r="C6" s="30"/>
      <c r="D6" s="30"/>
      <c r="E6" s="31" t="s">
        <v>4</v>
      </c>
      <c r="F6" s="31"/>
      <c r="G6" s="31"/>
      <c r="H6" s="31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6" t="s">
        <v>6</v>
      </c>
      <c r="C8" s="26"/>
      <c r="D8" s="6" t="s">
        <v>7</v>
      </c>
      <c r="E8" s="7">
        <v>4</v>
      </c>
      <c r="G8" s="4" t="s">
        <v>8</v>
      </c>
      <c r="H8" s="7">
        <v>3</v>
      </c>
      <c r="I8" s="27" t="s">
        <v>9</v>
      </c>
      <c r="J8" s="27"/>
      <c r="K8" s="27"/>
      <c r="L8" s="26" t="s">
        <v>50</v>
      </c>
      <c r="M8" s="26"/>
      <c r="N8" s="26"/>
    </row>
    <row r="9" spans="1:18" ht="13.8" x14ac:dyDescent="0.25"/>
    <row r="10" spans="1:18" ht="13.8" x14ac:dyDescent="0.25">
      <c r="A10" s="4" t="s">
        <v>10</v>
      </c>
      <c r="B10" s="26" t="s">
        <v>11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8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8" s="13" customFormat="1" ht="26.4" x14ac:dyDescent="0.25">
      <c r="A14" s="10" t="s">
        <v>44</v>
      </c>
      <c r="B14" s="11" t="s">
        <v>24</v>
      </c>
      <c r="C14" s="11" t="s">
        <v>45</v>
      </c>
      <c r="D14" s="11" t="s">
        <v>27</v>
      </c>
      <c r="E14" s="23">
        <v>23</v>
      </c>
      <c r="F14" s="23">
        <v>20</v>
      </c>
      <c r="G14" s="23"/>
      <c r="H14" s="24"/>
      <c r="I14" s="23">
        <f>E14-F14</f>
        <v>3</v>
      </c>
      <c r="J14" s="24"/>
      <c r="K14" s="23">
        <v>0</v>
      </c>
      <c r="L14" s="24">
        <v>0</v>
      </c>
      <c r="M14" s="23">
        <v>69</v>
      </c>
      <c r="N14" s="24">
        <v>0.87</v>
      </c>
      <c r="R14" s="1"/>
    </row>
    <row r="15" spans="1:18" s="13" customFormat="1" ht="26.4" x14ac:dyDescent="0.25">
      <c r="A15" s="10" t="s">
        <v>44</v>
      </c>
      <c r="B15" s="11" t="s">
        <v>24</v>
      </c>
      <c r="C15" s="11" t="s">
        <v>46</v>
      </c>
      <c r="D15" s="11" t="s">
        <v>27</v>
      </c>
      <c r="E15" s="23">
        <v>23</v>
      </c>
      <c r="F15" s="23">
        <v>13</v>
      </c>
      <c r="G15" s="23"/>
      <c r="H15" s="24"/>
      <c r="I15" s="23">
        <f t="shared" ref="I15:I17" si="0">(E15-SUM(F15:G15))-K15</f>
        <v>10</v>
      </c>
      <c r="J15" s="24"/>
      <c r="K15" s="23">
        <v>0</v>
      </c>
      <c r="L15" s="24">
        <v>0</v>
      </c>
      <c r="M15" s="23">
        <v>42</v>
      </c>
      <c r="N15" s="24">
        <v>0.56999999999999995</v>
      </c>
    </row>
    <row r="16" spans="1:18" s="13" customFormat="1" ht="26.4" x14ac:dyDescent="0.25">
      <c r="A16" s="10" t="s">
        <v>47</v>
      </c>
      <c r="B16" s="11" t="s">
        <v>24</v>
      </c>
      <c r="C16" s="11" t="s">
        <v>48</v>
      </c>
      <c r="D16" s="11" t="s">
        <v>27</v>
      </c>
      <c r="E16" s="23">
        <v>24</v>
      </c>
      <c r="F16" s="23">
        <v>15</v>
      </c>
      <c r="G16" s="23"/>
      <c r="H16" s="24"/>
      <c r="I16" s="23">
        <f t="shared" si="0"/>
        <v>9</v>
      </c>
      <c r="J16" s="24"/>
      <c r="K16" s="23">
        <v>0</v>
      </c>
      <c r="L16" s="24">
        <v>0</v>
      </c>
      <c r="M16" s="23">
        <v>49</v>
      </c>
      <c r="N16" s="24">
        <v>0.63</v>
      </c>
    </row>
    <row r="17" spans="1:14" s="13" customFormat="1" ht="37.200000000000003" customHeight="1" x14ac:dyDescent="0.25">
      <c r="A17" s="10" t="s">
        <v>49</v>
      </c>
      <c r="B17" s="11" t="s">
        <v>24</v>
      </c>
      <c r="C17" s="11" t="s">
        <v>51</v>
      </c>
      <c r="D17" s="11" t="s">
        <v>27</v>
      </c>
      <c r="E17" s="23">
        <v>18</v>
      </c>
      <c r="F17" s="23">
        <v>9</v>
      </c>
      <c r="G17" s="23"/>
      <c r="H17" s="24"/>
      <c r="I17" s="23">
        <f t="shared" si="0"/>
        <v>9</v>
      </c>
      <c r="J17" s="24"/>
      <c r="K17" s="23">
        <v>0</v>
      </c>
      <c r="L17" s="24">
        <v>0</v>
      </c>
      <c r="M17" s="23">
        <v>43</v>
      </c>
      <c r="N17" s="24">
        <v>0.5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6.5" customHeight="1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ht="13.8" x14ac:dyDescent="0.25">
      <c r="A24" s="14" t="s">
        <v>28</v>
      </c>
      <c r="B24" s="14" t="s">
        <v>29</v>
      </c>
      <c r="C24" s="14" t="s">
        <v>29</v>
      </c>
      <c r="D24" s="14" t="s">
        <v>29</v>
      </c>
      <c r="E24" s="14">
        <f>SUM(E14:E23)</f>
        <v>88</v>
      </c>
      <c r="F24" s="14">
        <f>SUM(F14:F23)</f>
        <v>57</v>
      </c>
      <c r="G24" s="14">
        <f>SUM(G14:G23)</f>
        <v>0</v>
      </c>
      <c r="H24" s="15">
        <f>SUM(F24:G24)/E24</f>
        <v>0.64772727272727271</v>
      </c>
      <c r="I24" s="14">
        <f t="shared" ref="I24" si="1">(E24-SUM(F24:G24))-K24</f>
        <v>31</v>
      </c>
      <c r="J24" s="15">
        <f>I24/E24</f>
        <v>0.35227272727272729</v>
      </c>
      <c r="K24" s="14">
        <f>SUM(K14:K23)</f>
        <v>0</v>
      </c>
      <c r="L24" s="15">
        <f>K24/E24</f>
        <v>0</v>
      </c>
      <c r="M24" s="14">
        <f>AVERAGE(M14:M23)</f>
        <v>50.75</v>
      </c>
      <c r="N24" s="16">
        <f>AVERAGE(N14:N23)</f>
        <v>0.64249999999999996</v>
      </c>
    </row>
    <row r="25" spans="1:14" ht="13.8" x14ac:dyDescent="0.25"/>
    <row r="26" spans="1:14" ht="135.6" customHeight="1" x14ac:dyDescent="0.25">
      <c r="A26" s="36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3.8" x14ac:dyDescent="0.25"/>
    <row r="28" spans="1:14" ht="13.8" x14ac:dyDescent="0.25">
      <c r="A28" s="17"/>
    </row>
    <row r="29" spans="1:14" ht="13.8" x14ac:dyDescent="0.25">
      <c r="B29" s="39" t="s">
        <v>31</v>
      </c>
      <c r="C29" s="39"/>
      <c r="D29" s="39"/>
      <c r="G29" s="29" t="s">
        <v>32</v>
      </c>
      <c r="H29" s="29"/>
      <c r="I29" s="29"/>
      <c r="J29" s="29"/>
    </row>
    <row r="30" spans="1:14" ht="62.25" customHeight="1" x14ac:dyDescent="0.25">
      <c r="B30" s="37"/>
      <c r="C30" s="37"/>
      <c r="D30" s="37"/>
      <c r="G30" s="38"/>
      <c r="H30" s="38"/>
      <c r="I30" s="38"/>
      <c r="J30" s="38"/>
    </row>
    <row r="31" spans="1:14" ht="13.8" hidden="1" x14ac:dyDescent="0.25">
      <c r="A31" s="34" t="e">
        <f>{#REF!}</f>
        <v>#REF!</v>
      </c>
      <c r="B31" s="34"/>
      <c r="C31" s="8"/>
      <c r="E31" s="35"/>
      <c r="F31" s="35"/>
      <c r="G31" s="35"/>
      <c r="H31" s="35"/>
    </row>
    <row r="32" spans="1:14" ht="13.8" hidden="1" x14ac:dyDescent="0.25"/>
    <row r="33" spans="2:10" ht="45" customHeight="1" x14ac:dyDescent="0.25">
      <c r="B33" s="20" t="str">
        <f>B10</f>
        <v>FRANCISCO JOSÉ GÓMEZ MARÍN</v>
      </c>
      <c r="C33" s="20"/>
      <c r="D33" s="20"/>
      <c r="E33" s="18"/>
      <c r="F33" s="18"/>
      <c r="G33" s="20" t="s">
        <v>33</v>
      </c>
      <c r="H33" s="19"/>
      <c r="I33" s="19"/>
      <c r="J33" s="19"/>
    </row>
  </sheetData>
  <mergeCells count="29">
    <mergeCell ref="A31:B31"/>
    <mergeCell ref="E31:H31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4"/>
  <sheetViews>
    <sheetView workbookViewId="0">
      <selection activeCell="N34" sqref="N34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>
        <v>2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tr">
        <f>'1'!A14</f>
        <v>SISTEMAS DE INFORMACIÓN GEOGRÁFICA</v>
      </c>
      <c r="B14" s="11" t="s">
        <v>40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14</v>
      </c>
      <c r="G14" s="11"/>
      <c r="H14" s="25">
        <v>9</v>
      </c>
      <c r="I14" s="11"/>
      <c r="J14" s="12"/>
      <c r="K14" s="11">
        <v>0</v>
      </c>
      <c r="L14" s="12">
        <v>0</v>
      </c>
      <c r="M14" s="11">
        <v>50</v>
      </c>
      <c r="N14" s="12">
        <v>0.60870000000000002</v>
      </c>
    </row>
    <row r="15" spans="1:14" s="13" customFormat="1" ht="13.2" x14ac:dyDescent="0.25">
      <c r="A15" s="11" t="str">
        <f>'1'!A15</f>
        <v>SISTEMAS DE INFORMACIÓN GEOGRÁFICA</v>
      </c>
      <c r="B15" s="11" t="s">
        <v>40</v>
      </c>
      <c r="C15" s="11" t="str">
        <f>'1'!C15</f>
        <v>406 B</v>
      </c>
      <c r="D15" s="11" t="str">
        <f>'1'!D15</f>
        <v>IAMB</v>
      </c>
      <c r="E15" s="11">
        <v>23</v>
      </c>
      <c r="F15" s="11">
        <v>12</v>
      </c>
      <c r="G15" s="11"/>
      <c r="H15" s="25">
        <v>11</v>
      </c>
      <c r="I15" s="11"/>
      <c r="J15" s="12"/>
      <c r="K15" s="11">
        <v>0</v>
      </c>
      <c r="L15" s="12">
        <v>0</v>
      </c>
      <c r="M15" s="11">
        <v>41.34</v>
      </c>
      <c r="N15" s="12">
        <v>0.52200000000000002</v>
      </c>
    </row>
    <row r="16" spans="1:14" s="13" customFormat="1" ht="13.2" x14ac:dyDescent="0.25">
      <c r="A16" s="11" t="str">
        <f>'1'!A16</f>
        <v>EVALUACIÓN DE IMPACTO AMBIENTAL</v>
      </c>
      <c r="B16" s="11" t="s">
        <v>40</v>
      </c>
      <c r="C16" s="11" t="str">
        <f>'1'!C16</f>
        <v>606 A</v>
      </c>
      <c r="D16" s="11" t="str">
        <f>'1'!D16</f>
        <v>IAMB</v>
      </c>
      <c r="E16" s="11">
        <f>'1'!E16</f>
        <v>24</v>
      </c>
      <c r="F16" s="11">
        <v>16</v>
      </c>
      <c r="G16" s="11"/>
      <c r="H16" s="25">
        <v>8</v>
      </c>
      <c r="I16" s="11"/>
      <c r="J16" s="12"/>
      <c r="K16" s="11">
        <v>0</v>
      </c>
      <c r="L16" s="12">
        <v>0</v>
      </c>
      <c r="M16" s="11">
        <v>52.17</v>
      </c>
      <c r="N16" s="12">
        <f>16/24</f>
        <v>0.66666666666666663</v>
      </c>
    </row>
    <row r="17" spans="1:14" s="13" customFormat="1" ht="32.4" customHeight="1" x14ac:dyDescent="0.25">
      <c r="A17" s="11" t="str">
        <f>'1'!A17</f>
        <v>MODELIZACIÓN Y SIMULACIÓN DE SISTEMAS AMBIENTALES</v>
      </c>
      <c r="B17" s="11" t="s">
        <v>40</v>
      </c>
      <c r="C17" s="11" t="str">
        <f>'1'!C17</f>
        <v>806 A</v>
      </c>
      <c r="D17" s="11" t="str">
        <f>'1'!D17</f>
        <v>IAMB</v>
      </c>
      <c r="E17" s="11">
        <v>18</v>
      </c>
      <c r="F17" s="11">
        <v>8</v>
      </c>
      <c r="G17" s="11"/>
      <c r="H17" s="25">
        <v>10</v>
      </c>
      <c r="I17" s="11"/>
      <c r="J17" s="12"/>
      <c r="K17" s="11">
        <v>0</v>
      </c>
      <c r="L17" s="12">
        <v>0</v>
      </c>
      <c r="M17" s="11">
        <v>40</v>
      </c>
      <c r="N17" s="12">
        <v>0.44400000000000001</v>
      </c>
    </row>
    <row r="18" spans="1:14" s="13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s="13" customFormat="1" ht="16.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4" ht="13.8" x14ac:dyDescent="0.25">
      <c r="A25" s="14" t="s">
        <v>28</v>
      </c>
      <c r="B25" s="14" t="s">
        <v>29</v>
      </c>
      <c r="C25" s="14" t="s">
        <v>29</v>
      </c>
      <c r="D25" s="14" t="s">
        <v>29</v>
      </c>
      <c r="E25" s="14">
        <f>SUM(E14:E24)</f>
        <v>88</v>
      </c>
      <c r="F25" s="14">
        <f>SUM(F14:F24)</f>
        <v>50</v>
      </c>
      <c r="G25" s="14">
        <f>SUM(G14:G24)</f>
        <v>0</v>
      </c>
      <c r="H25" s="15">
        <f>SUM(F25:G25)/E25</f>
        <v>0.56818181818181823</v>
      </c>
      <c r="I25" s="14">
        <f t="shared" ref="I25" si="0">(E25-SUM(F25:G25))-K25</f>
        <v>38</v>
      </c>
      <c r="J25" s="15">
        <f t="shared" ref="J25" si="1">I25/E25</f>
        <v>0.43181818181818182</v>
      </c>
      <c r="K25" s="14">
        <f>SUM(K14:K24)</f>
        <v>0</v>
      </c>
      <c r="L25" s="15">
        <f t="shared" ref="L25" si="2">K25/E25</f>
        <v>0</v>
      </c>
      <c r="M25" s="14">
        <f>AVERAGE(M14:M24)</f>
        <v>45.877499999999998</v>
      </c>
      <c r="N25" s="16">
        <f>AVERAGE(N14:N24)</f>
        <v>0.56034166666666663</v>
      </c>
    </row>
    <row r="26" spans="1:14" ht="13.8" x14ac:dyDescent="0.25"/>
    <row r="27" spans="1:14" ht="120" customHeight="1" x14ac:dyDescent="0.25">
      <c r="A27" s="36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3.8" x14ac:dyDescent="0.25"/>
    <row r="29" spans="1:14" ht="13.8" x14ac:dyDescent="0.25">
      <c r="A29" s="17"/>
    </row>
    <row r="30" spans="1:14" ht="12.75" customHeight="1" x14ac:dyDescent="0.25">
      <c r="B30" s="39" t="s">
        <v>31</v>
      </c>
      <c r="C30" s="39"/>
      <c r="D30" s="39"/>
      <c r="G30" s="29" t="s">
        <v>32</v>
      </c>
      <c r="H30" s="29"/>
      <c r="I30" s="29"/>
      <c r="J30" s="29"/>
    </row>
    <row r="31" spans="1:14" ht="62.25" customHeight="1" x14ac:dyDescent="0.25">
      <c r="B31" s="37"/>
      <c r="C31" s="37"/>
      <c r="D31" s="37"/>
      <c r="G31" s="40"/>
      <c r="H31" s="40"/>
      <c r="I31" s="40"/>
      <c r="J31" s="40"/>
    </row>
    <row r="32" spans="1:14" ht="13.8" hidden="1" x14ac:dyDescent="0.25">
      <c r="A32" s="34" t="e">
        <f>{#REF!}</f>
        <v>#REF!</v>
      </c>
      <c r="B32" s="34"/>
      <c r="C32" s="8"/>
      <c r="E32" s="35"/>
      <c r="F32" s="35"/>
      <c r="G32" s="35"/>
      <c r="H32" s="35"/>
    </row>
    <row r="33" spans="2:10" ht="13.8" hidden="1" x14ac:dyDescent="0.25"/>
    <row r="34" spans="2:10" ht="45" customHeight="1" x14ac:dyDescent="0.25">
      <c r="B34" s="41" t="str">
        <f>B10</f>
        <v>FRANCISCO JOSÉ GÓMEZ MARÍN</v>
      </c>
      <c r="C34" s="41"/>
      <c r="D34" s="41"/>
      <c r="E34" s="18"/>
      <c r="F34" s="18"/>
      <c r="G34" s="42" t="s">
        <v>52</v>
      </c>
      <c r="H34" s="42"/>
      <c r="I34" s="42"/>
      <c r="J34" s="42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0B9E-58D6-4B69-B111-0FDA3686F2D4}">
  <sheetPr>
    <pageSetUpPr fitToPage="1"/>
  </sheetPr>
  <dimension ref="A1:AMJ34"/>
  <sheetViews>
    <sheetView tabSelected="1" workbookViewId="0">
      <selection activeCell="O7" sqref="O7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>
        <v>3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tr">
        <f>'1'!A14</f>
        <v>SISTEMAS DE INFORMACIÓN GEOGRÁFICA</v>
      </c>
      <c r="B14" s="11" t="s">
        <v>41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17</v>
      </c>
      <c r="G14" s="11"/>
      <c r="H14" s="25">
        <v>6</v>
      </c>
      <c r="I14" s="11"/>
      <c r="J14" s="12"/>
      <c r="K14" s="11">
        <v>0</v>
      </c>
      <c r="L14" s="12">
        <v>0</v>
      </c>
      <c r="M14" s="11">
        <v>57.65</v>
      </c>
      <c r="N14" s="12">
        <v>0.74</v>
      </c>
    </row>
    <row r="15" spans="1:14" s="13" customFormat="1" ht="13.2" x14ac:dyDescent="0.25">
      <c r="A15" s="11" t="str">
        <f>'1'!A15</f>
        <v>SISTEMAS DE INFORMACIÓN GEOGRÁFICA</v>
      </c>
      <c r="B15" s="11" t="s">
        <v>41</v>
      </c>
      <c r="C15" s="11" t="str">
        <f>'1'!C15</f>
        <v>406 B</v>
      </c>
      <c r="D15" s="11" t="str">
        <f>'1'!D15</f>
        <v>IAMB</v>
      </c>
      <c r="E15" s="11">
        <v>23</v>
      </c>
      <c r="F15" s="11">
        <v>11</v>
      </c>
      <c r="G15" s="11"/>
      <c r="H15" s="25">
        <v>12</v>
      </c>
      <c r="I15" s="11"/>
      <c r="J15" s="12"/>
      <c r="K15" s="11">
        <v>0</v>
      </c>
      <c r="L15" s="12">
        <v>0</v>
      </c>
      <c r="M15" s="11">
        <v>37</v>
      </c>
      <c r="N15" s="12">
        <v>0.48</v>
      </c>
    </row>
    <row r="16" spans="1:14" s="13" customFormat="1" ht="13.2" x14ac:dyDescent="0.25">
      <c r="A16" s="11" t="str">
        <f>'1'!A16</f>
        <v>EVALUACIÓN DE IMPACTO AMBIENTAL</v>
      </c>
      <c r="B16" s="11" t="s">
        <v>41</v>
      </c>
      <c r="C16" s="11" t="str">
        <f>'1'!C16</f>
        <v>606 A</v>
      </c>
      <c r="D16" s="11" t="str">
        <f>'1'!D16</f>
        <v>IAMB</v>
      </c>
      <c r="E16" s="11">
        <f>'1'!E16</f>
        <v>24</v>
      </c>
      <c r="F16" s="11">
        <v>16</v>
      </c>
      <c r="G16" s="11"/>
      <c r="H16" s="25">
        <v>8</v>
      </c>
      <c r="I16" s="11"/>
      <c r="J16" s="12"/>
      <c r="K16" s="11">
        <v>0</v>
      </c>
      <c r="L16" s="12">
        <v>0</v>
      </c>
      <c r="M16" s="11">
        <v>53</v>
      </c>
      <c r="N16" s="12">
        <f>16/24</f>
        <v>0.66666666666666663</v>
      </c>
    </row>
    <row r="17" spans="1:14" s="13" customFormat="1" ht="32.4" customHeight="1" x14ac:dyDescent="0.25">
      <c r="A17" s="11" t="str">
        <f>'1'!A17</f>
        <v>MODELIZACIÓN Y SIMULACIÓN DE SISTEMAS AMBIENTALES</v>
      </c>
      <c r="B17" s="11" t="s">
        <v>41</v>
      </c>
      <c r="C17" s="11" t="str">
        <f>'1'!C17</f>
        <v>806 A</v>
      </c>
      <c r="D17" s="11" t="str">
        <f>'1'!D17</f>
        <v>IAMB</v>
      </c>
      <c r="E17" s="11">
        <v>18</v>
      </c>
      <c r="F17" s="11">
        <v>11</v>
      </c>
      <c r="G17" s="11"/>
      <c r="H17" s="25">
        <v>7</v>
      </c>
      <c r="I17" s="11"/>
      <c r="J17" s="12"/>
      <c r="K17" s="11">
        <v>0</v>
      </c>
      <c r="L17" s="12">
        <v>0</v>
      </c>
      <c r="M17" s="11">
        <v>52</v>
      </c>
      <c r="N17" s="12">
        <v>0.61</v>
      </c>
    </row>
    <row r="18" spans="1:14" s="13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s="13" customFormat="1" ht="16.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4" ht="13.8" x14ac:dyDescent="0.25">
      <c r="A25" s="14" t="s">
        <v>28</v>
      </c>
      <c r="B25" s="14" t="s">
        <v>29</v>
      </c>
      <c r="C25" s="14" t="s">
        <v>29</v>
      </c>
      <c r="D25" s="14" t="s">
        <v>29</v>
      </c>
      <c r="E25" s="14">
        <f>SUM(E14:E24)</f>
        <v>88</v>
      </c>
      <c r="F25" s="14">
        <f>SUM(F14:F24)</f>
        <v>55</v>
      </c>
      <c r="G25" s="14">
        <f>SUM(G14:G24)</f>
        <v>0</v>
      </c>
      <c r="H25" s="15">
        <f>SUM(F25:G25)/E25</f>
        <v>0.625</v>
      </c>
      <c r="I25" s="14">
        <f t="shared" ref="I25" si="0">(E25-SUM(F25:G25))-K25</f>
        <v>33</v>
      </c>
      <c r="J25" s="15">
        <f t="shared" ref="J25" si="1">I25/E25</f>
        <v>0.375</v>
      </c>
      <c r="K25" s="14">
        <f>SUM(K14:K24)</f>
        <v>0</v>
      </c>
      <c r="L25" s="15">
        <f t="shared" ref="L25" si="2">K25/E25</f>
        <v>0</v>
      </c>
      <c r="M25" s="14">
        <f>AVERAGE(M14:M24)</f>
        <v>49.912500000000001</v>
      </c>
      <c r="N25" s="16">
        <f>AVERAGE(N14:N24)</f>
        <v>0.62416666666666665</v>
      </c>
    </row>
    <row r="26" spans="1:14" ht="13.8" x14ac:dyDescent="0.25"/>
    <row r="27" spans="1:14" ht="120" customHeight="1" x14ac:dyDescent="0.25">
      <c r="A27" s="36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3.8" x14ac:dyDescent="0.25"/>
    <row r="29" spans="1:14" ht="13.8" x14ac:dyDescent="0.25">
      <c r="A29" s="17"/>
    </row>
    <row r="30" spans="1:14" ht="12.75" customHeight="1" x14ac:dyDescent="0.25">
      <c r="B30" s="39" t="s">
        <v>31</v>
      </c>
      <c r="C30" s="39"/>
      <c r="D30" s="39"/>
      <c r="G30" s="29" t="s">
        <v>32</v>
      </c>
      <c r="H30" s="29"/>
      <c r="I30" s="29"/>
      <c r="J30" s="29"/>
    </row>
    <row r="31" spans="1:14" ht="62.25" customHeight="1" x14ac:dyDescent="0.25">
      <c r="B31" s="37"/>
      <c r="C31" s="37"/>
      <c r="D31" s="37"/>
      <c r="G31" s="40"/>
      <c r="H31" s="40"/>
      <c r="I31" s="40"/>
      <c r="J31" s="40"/>
    </row>
    <row r="32" spans="1:14" ht="13.8" hidden="1" x14ac:dyDescent="0.25">
      <c r="A32" s="34" t="e">
        <f>{#REF!}</f>
        <v>#REF!</v>
      </c>
      <c r="B32" s="34"/>
      <c r="C32" s="8"/>
      <c r="E32" s="35"/>
      <c r="F32" s="35"/>
      <c r="G32" s="35"/>
      <c r="H32" s="35"/>
    </row>
    <row r="33" spans="2:10" ht="13.8" hidden="1" x14ac:dyDescent="0.25"/>
    <row r="34" spans="2:10" ht="45" customHeight="1" x14ac:dyDescent="0.25">
      <c r="B34" s="41" t="str">
        <f>B10</f>
        <v>FRANCISCO JOSÉ GÓMEZ MARÍN</v>
      </c>
      <c r="C34" s="41"/>
      <c r="D34" s="41"/>
      <c r="E34" s="18"/>
      <c r="F34" s="18"/>
      <c r="G34" s="42" t="s">
        <v>52</v>
      </c>
      <c r="H34" s="42"/>
      <c r="I34" s="42"/>
      <c r="J34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7:N27"/>
    <mergeCell ref="B31:D31"/>
    <mergeCell ref="G31:J31"/>
    <mergeCell ref="A32:B32"/>
    <mergeCell ref="E32:H32"/>
    <mergeCell ref="B34:D34"/>
    <mergeCell ref="G34:J34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18BFF-4016-4788-96C4-04ACE0CEAA4D}">
  <sheetPr>
    <pageSetUpPr fitToPage="1"/>
  </sheetPr>
  <dimension ref="A1:AMJ31"/>
  <sheetViews>
    <sheetView workbookViewId="0">
      <selection activeCell="E14" sqref="E14:N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>
        <v>4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tr">
        <f>'1'!A14</f>
        <v>SISTEMAS DE INFORMACIÓN GEOGRÁFICA</v>
      </c>
      <c r="B14" s="11" t="s">
        <v>42</v>
      </c>
      <c r="C14" s="11" t="str">
        <f>'1'!C14</f>
        <v>406 A</v>
      </c>
      <c r="D14" s="11" t="s">
        <v>27</v>
      </c>
      <c r="E14" s="11"/>
      <c r="F14" s="11"/>
      <c r="G14" s="11"/>
      <c r="H14" s="12"/>
      <c r="I14" s="11"/>
      <c r="J14" s="12"/>
      <c r="K14" s="11"/>
      <c r="L14" s="12"/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 t="s">
        <v>42</v>
      </c>
      <c r="C15" s="11" t="str">
        <f>'1'!C15</f>
        <v>406 B</v>
      </c>
      <c r="D15" s="11" t="s">
        <v>27</v>
      </c>
      <c r="E15" s="11"/>
      <c r="F15" s="11"/>
      <c r="G15" s="11"/>
      <c r="H15" s="12"/>
      <c r="I15" s="11"/>
      <c r="J15" s="12"/>
      <c r="K15" s="11"/>
      <c r="L15" s="12"/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 t="s">
        <v>42</v>
      </c>
      <c r="C16" s="11" t="str">
        <f>'1'!C16</f>
        <v>606 A</v>
      </c>
      <c r="D16" s="11" t="s">
        <v>27</v>
      </c>
      <c r="E16" s="11"/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1" t="str">
        <f>'1'!A17</f>
        <v>MODELIZACIÓN Y SIMULACIÓN DE SISTEMAS AMBIENTALES</v>
      </c>
      <c r="B17" s="11" t="s">
        <v>42</v>
      </c>
      <c r="C17" s="11" t="str">
        <f>'1'!C17</f>
        <v>806 A</v>
      </c>
      <c r="D17" s="11" t="s">
        <v>27</v>
      </c>
      <c r="E17" s="11"/>
      <c r="F17" s="11"/>
      <c r="G17" s="11"/>
      <c r="H17" s="12"/>
      <c r="I17" s="11"/>
      <c r="J17" s="12"/>
      <c r="K17" s="11"/>
      <c r="L17" s="12"/>
      <c r="M17" s="11"/>
      <c r="N17" s="12"/>
    </row>
    <row r="18" spans="1:14" s="13" customFormat="1" ht="13.2" x14ac:dyDescent="0.25">
      <c r="A18" s="11" t="e">
        <f>'1'!#REF!</f>
        <v>#REF!</v>
      </c>
      <c r="B18" s="11"/>
      <c r="C18" s="11" t="e">
        <f>'1'!#REF!</f>
        <v>#REF!</v>
      </c>
      <c r="D18" s="11" t="e">
        <f>'1'!#REF!</f>
        <v>#REF!</v>
      </c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>
        <f>'1'!A21</f>
        <v>0</v>
      </c>
      <c r="B19" s="11"/>
      <c r="C19" s="11">
        <f>'1'!C21</f>
        <v>0</v>
      </c>
      <c r="D19" s="11">
        <f>'1'!D21</f>
        <v>0</v>
      </c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>
        <f>'1'!A22</f>
        <v>0</v>
      </c>
      <c r="B20" s="11"/>
      <c r="C20" s="11">
        <f>'1'!C22</f>
        <v>0</v>
      </c>
      <c r="D20" s="11">
        <f>'1'!D22</f>
        <v>0</v>
      </c>
      <c r="E20" s="11">
        <f>'1'!E22</f>
        <v>0</v>
      </c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6.5" customHeight="1" x14ac:dyDescent="0.25">
      <c r="A21" s="11">
        <f>'1'!A23</f>
        <v>0</v>
      </c>
      <c r="B21" s="11"/>
      <c r="C21" s="11">
        <f>'1'!C23</f>
        <v>0</v>
      </c>
      <c r="D21" s="11">
        <f>'1'!D23</f>
        <v>0</v>
      </c>
      <c r="E21" s="11">
        <f>'1'!E23</f>
        <v>0</v>
      </c>
      <c r="F21" s="11"/>
      <c r="G21" s="11"/>
      <c r="H21" s="12"/>
      <c r="I21" s="11"/>
      <c r="J21" s="12"/>
      <c r="K21" s="11"/>
      <c r="L21" s="12"/>
      <c r="M21" s="11"/>
      <c r="N21" s="12"/>
    </row>
    <row r="22" spans="1:14" ht="13.8" x14ac:dyDescent="0.25">
      <c r="A22" s="14" t="s">
        <v>28</v>
      </c>
      <c r="B22" s="14" t="s">
        <v>29</v>
      </c>
      <c r="C22" s="14" t="s">
        <v>29</v>
      </c>
      <c r="D22" s="14" t="s">
        <v>29</v>
      </c>
      <c r="E22" s="14">
        <f>SUM(E14:E21)</f>
        <v>0</v>
      </c>
      <c r="F22" s="14">
        <f>SUM(F14:F21)</f>
        <v>0</v>
      </c>
      <c r="G22" s="14">
        <f>SUM(G14:G21)</f>
        <v>0</v>
      </c>
      <c r="H22" s="15" t="e">
        <f>SUM(F22:G22)/E22</f>
        <v>#DIV/0!</v>
      </c>
      <c r="I22" s="14">
        <f t="shared" ref="I22" si="0">(E22-SUM(F22:G22))-K22</f>
        <v>0</v>
      </c>
      <c r="J22" s="15" t="e">
        <f t="shared" ref="J22" si="1">I22/E22</f>
        <v>#DIV/0!</v>
      </c>
      <c r="K22" s="14">
        <f>SUM(K14:K21)</f>
        <v>0</v>
      </c>
      <c r="L22" s="15" t="e">
        <f t="shared" ref="L22" si="2">K22/E22</f>
        <v>#DIV/0!</v>
      </c>
      <c r="M22" s="14" t="e">
        <f>AVERAGE(M14:M21)</f>
        <v>#DIV/0!</v>
      </c>
      <c r="N22" s="16" t="e">
        <f>AVERAGE(N14:N21)</f>
        <v>#DIV/0!</v>
      </c>
    </row>
    <row r="23" spans="1:14" ht="13.8" x14ac:dyDescent="0.25"/>
    <row r="24" spans="1:14" ht="120" customHeight="1" x14ac:dyDescent="0.25">
      <c r="A24" s="36" t="s">
        <v>30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3.8" x14ac:dyDescent="0.25"/>
    <row r="26" spans="1:14" ht="13.8" x14ac:dyDescent="0.25">
      <c r="A26" s="17"/>
    </row>
    <row r="27" spans="1:14" ht="12.75" customHeight="1" x14ac:dyDescent="0.25">
      <c r="B27" s="39" t="s">
        <v>31</v>
      </c>
      <c r="C27" s="39"/>
      <c r="D27" s="39"/>
      <c r="G27" s="29" t="s">
        <v>32</v>
      </c>
      <c r="H27" s="29"/>
      <c r="I27" s="29"/>
      <c r="J27" s="29"/>
    </row>
    <row r="28" spans="1:14" ht="62.25" customHeight="1" x14ac:dyDescent="0.25">
      <c r="B28" s="37"/>
      <c r="C28" s="37"/>
      <c r="D28" s="37"/>
      <c r="G28" s="38"/>
      <c r="H28" s="38"/>
      <c r="I28" s="38"/>
      <c r="J28" s="38"/>
      <c r="K28" s="22"/>
    </row>
    <row r="29" spans="1:14" ht="13.8" hidden="1" x14ac:dyDescent="0.25">
      <c r="A29" s="34" t="e">
        <f>{#REF!}</f>
        <v>#REF!</v>
      </c>
      <c r="B29" s="34"/>
      <c r="C29" s="8"/>
      <c r="E29" s="35"/>
      <c r="F29" s="35"/>
      <c r="G29" s="35"/>
      <c r="H29" s="35"/>
    </row>
    <row r="30" spans="1:14" ht="13.8" hidden="1" x14ac:dyDescent="0.25"/>
    <row r="31" spans="1:14" ht="45" customHeight="1" x14ac:dyDescent="0.25">
      <c r="B31" s="41" t="str">
        <f>B10</f>
        <v>FRANCISCO JOSÉ GÓMEZ MARÍN</v>
      </c>
      <c r="C31" s="41"/>
      <c r="D31" s="41"/>
      <c r="E31" s="18"/>
      <c r="F31" s="18"/>
      <c r="G31" s="21" t="s">
        <v>33</v>
      </c>
      <c r="H31" s="21"/>
      <c r="I31" s="21"/>
      <c r="J31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29:B29"/>
    <mergeCell ref="E29:H29"/>
    <mergeCell ref="B31:D31"/>
    <mergeCell ref="M12:M13"/>
    <mergeCell ref="N12:N13"/>
    <mergeCell ref="A24:N24"/>
    <mergeCell ref="B28:D28"/>
    <mergeCell ref="G28:J28"/>
    <mergeCell ref="B27:D27"/>
    <mergeCell ref="G27:J27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EF4B-858F-476C-B99C-060AB72E1331}">
  <sheetPr>
    <pageSetUpPr fitToPage="1"/>
  </sheetPr>
  <dimension ref="A1:AMJ32"/>
  <sheetViews>
    <sheetView zoomScale="70" zoomScaleNormal="70" workbookViewId="0">
      <selection activeCell="F14" sqref="F14:N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 t="s">
        <v>43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">
        <v>34</v>
      </c>
      <c r="B14" s="11" t="s">
        <v>21</v>
      </c>
      <c r="C14" s="11" t="s">
        <v>36</v>
      </c>
      <c r="D14" s="11" t="s">
        <v>27</v>
      </c>
      <c r="E14" s="11">
        <v>34</v>
      </c>
      <c r="F14" s="11"/>
      <c r="G14" s="11"/>
      <c r="H14" s="12"/>
      <c r="I14" s="11"/>
      <c r="J14" s="12"/>
      <c r="K14" s="11"/>
      <c r="L14" s="12"/>
      <c r="M14" s="11"/>
      <c r="N14" s="12"/>
    </row>
    <row r="15" spans="1:14" s="13" customFormat="1" ht="13.2" x14ac:dyDescent="0.25">
      <c r="A15" s="11" t="s">
        <v>35</v>
      </c>
      <c r="B15" s="11" t="s">
        <v>21</v>
      </c>
      <c r="C15" s="11" t="s">
        <v>38</v>
      </c>
      <c r="D15" s="11" t="s">
        <v>27</v>
      </c>
      <c r="E15" s="11">
        <v>26</v>
      </c>
      <c r="F15" s="11"/>
      <c r="G15" s="11"/>
      <c r="H15" s="12"/>
      <c r="I15" s="11"/>
      <c r="J15" s="12"/>
      <c r="K15" s="11"/>
      <c r="L15" s="12"/>
      <c r="M15" s="11"/>
      <c r="N15" s="12"/>
    </row>
    <row r="16" spans="1:14" s="13" customFormat="1" ht="13.2" x14ac:dyDescent="0.25">
      <c r="A16" s="11" t="s">
        <v>35</v>
      </c>
      <c r="B16" s="11" t="s">
        <v>21</v>
      </c>
      <c r="C16" s="11" t="s">
        <v>39</v>
      </c>
      <c r="D16" s="11" t="s">
        <v>27</v>
      </c>
      <c r="E16" s="11">
        <v>22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13.2" x14ac:dyDescent="0.25">
      <c r="A17" s="11" t="s">
        <v>37</v>
      </c>
      <c r="B17" s="11" t="s">
        <v>21</v>
      </c>
      <c r="C17" s="11" t="s">
        <v>38</v>
      </c>
      <c r="D17" s="11" t="s">
        <v>27</v>
      </c>
      <c r="E17" s="11">
        <v>29</v>
      </c>
      <c r="F17" s="11"/>
      <c r="G17" s="11"/>
      <c r="H17" s="12"/>
      <c r="I17" s="11"/>
      <c r="J17" s="12"/>
      <c r="K17" s="11"/>
      <c r="L17" s="12"/>
      <c r="M17" s="11"/>
      <c r="N17" s="12"/>
    </row>
    <row r="18" spans="1:14" s="13" customFormat="1" ht="13.2" x14ac:dyDescent="0.25">
      <c r="A18" s="11" t="s">
        <v>37</v>
      </c>
      <c r="B18" s="11" t="s">
        <v>21</v>
      </c>
      <c r="C18" s="11" t="s">
        <v>39</v>
      </c>
      <c r="D18" s="11" t="s">
        <v>27</v>
      </c>
      <c r="E18" s="11">
        <v>24</v>
      </c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 t="e">
        <f>'1'!#REF!</f>
        <v>#REF!</v>
      </c>
      <c r="D19" s="11" t="e">
        <f>'1'!#REF!</f>
        <v>#REF!</v>
      </c>
      <c r="E19" s="11" t="e">
        <f>'1'!#REF!</f>
        <v>#REF!</v>
      </c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>
        <f>'1'!A21</f>
        <v>0</v>
      </c>
      <c r="B20" s="11"/>
      <c r="C20" s="11">
        <f>'1'!C21</f>
        <v>0</v>
      </c>
      <c r="D20" s="11">
        <f>'1'!D21</f>
        <v>0</v>
      </c>
      <c r="E20" s="11">
        <f>'1'!E21</f>
        <v>0</v>
      </c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>
        <f>'1'!A22</f>
        <v>0</v>
      </c>
      <c r="B21" s="11"/>
      <c r="C21" s="11">
        <f>'1'!C22</f>
        <v>0</v>
      </c>
      <c r="D21" s="11">
        <f>'1'!D22</f>
        <v>0</v>
      </c>
      <c r="E21" s="11">
        <f>'1'!E22</f>
        <v>0</v>
      </c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6.5" customHeight="1" x14ac:dyDescent="0.25">
      <c r="A22" s="11">
        <f>'1'!A23</f>
        <v>0</v>
      </c>
      <c r="B22" s="11"/>
      <c r="C22" s="11">
        <f>'1'!C23</f>
        <v>0</v>
      </c>
      <c r="D22" s="11">
        <f>'1'!D23</f>
        <v>0</v>
      </c>
      <c r="E22" s="11">
        <f>'1'!E23</f>
        <v>0</v>
      </c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" customFormat="1" ht="13.2" x14ac:dyDescent="0.25">
      <c r="A23" s="14" t="s">
        <v>28</v>
      </c>
      <c r="B23" s="14" t="s">
        <v>29</v>
      </c>
      <c r="C23" s="14" t="s">
        <v>29</v>
      </c>
      <c r="D23" s="14" t="s">
        <v>29</v>
      </c>
      <c r="E23" s="14" t="e">
        <f>SUM(E14:E22)</f>
        <v>#REF!</v>
      </c>
      <c r="F23" s="14">
        <f>SUM(F14:F22)</f>
        <v>0</v>
      </c>
      <c r="G23" s="14">
        <f>SUM(G14:G22)</f>
        <v>0</v>
      </c>
      <c r="H23" s="15" t="e">
        <f>SUM(F23:G23)/E23</f>
        <v>#REF!</v>
      </c>
      <c r="I23" s="14" t="e">
        <f t="shared" ref="I23" si="0">(E23-SUM(F23:G23))-K23</f>
        <v>#REF!</v>
      </c>
      <c r="J23" s="15" t="e">
        <f t="shared" ref="J23" si="1">I23/E23</f>
        <v>#REF!</v>
      </c>
      <c r="K23" s="14">
        <f>SUM(K14:K22)</f>
        <v>0</v>
      </c>
      <c r="L23" s="15" t="e">
        <f t="shared" ref="L23" si="2">K23/E23</f>
        <v>#REF!</v>
      </c>
      <c r="M23" s="14" t="e">
        <f>AVERAGE(M14:M22)</f>
        <v>#DIV/0!</v>
      </c>
      <c r="N23" s="16" t="e">
        <f>AVERAGE(N14:N22)</f>
        <v>#DIV/0!</v>
      </c>
    </row>
    <row r="24" spans="1:14" s="1" customFormat="1" ht="13.2" x14ac:dyDescent="0.25"/>
    <row r="25" spans="1:14" s="1" customFormat="1" ht="120" customHeight="1" x14ac:dyDescent="0.25">
      <c r="A25" s="36" t="s">
        <v>30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1" customFormat="1" ht="13.2" x14ac:dyDescent="0.25"/>
    <row r="27" spans="1:14" s="1" customFormat="1" ht="13.2" x14ac:dyDescent="0.25">
      <c r="A27" s="17"/>
    </row>
    <row r="28" spans="1:14" s="1" customFormat="1" ht="12.75" customHeight="1" x14ac:dyDescent="0.25">
      <c r="B28" s="39" t="s">
        <v>31</v>
      </c>
      <c r="C28" s="39"/>
      <c r="D28" s="39"/>
      <c r="G28" s="29" t="s">
        <v>32</v>
      </c>
      <c r="H28" s="29"/>
      <c r="I28" s="29"/>
      <c r="J28" s="29"/>
    </row>
    <row r="29" spans="1:14" s="1" customFormat="1" ht="62.25" customHeight="1" x14ac:dyDescent="0.25">
      <c r="B29" s="37"/>
      <c r="C29" s="37"/>
      <c r="D29" s="37"/>
      <c r="G29" s="38"/>
      <c r="H29" s="38"/>
      <c r="I29" s="38"/>
      <c r="J29" s="38"/>
      <c r="K29" s="22"/>
    </row>
    <row r="30" spans="1:14" s="1" customFormat="1" ht="13.8" hidden="1" x14ac:dyDescent="0.25">
      <c r="A30" s="34" t="e">
        <f>{#REF!}</f>
        <v>#REF!</v>
      </c>
      <c r="B30" s="34"/>
      <c r="C30" s="8"/>
      <c r="E30" s="35"/>
      <c r="F30" s="35"/>
      <c r="G30" s="35"/>
      <c r="H30" s="35"/>
    </row>
    <row r="31" spans="1:14" s="1" customFormat="1" ht="13.2" hidden="1" x14ac:dyDescent="0.25"/>
    <row r="32" spans="1:14" s="1" customFormat="1" ht="45" customHeight="1" x14ac:dyDescent="0.25">
      <c r="B32" s="41" t="str">
        <f>B10</f>
        <v>FRANCISCO JOSÉ GÓMEZ MARÍN</v>
      </c>
      <c r="C32" s="41"/>
      <c r="D32" s="41"/>
      <c r="E32" s="18"/>
      <c r="F32" s="18"/>
      <c r="G32" s="21" t="s">
        <v>33</v>
      </c>
      <c r="H32" s="21"/>
      <c r="I32" s="21"/>
      <c r="J32" s="21"/>
    </row>
  </sheetData>
  <mergeCells count="30">
    <mergeCell ref="A30:B30"/>
    <mergeCell ref="E30:H30"/>
    <mergeCell ref="B32:D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2024-04-22T15:05:31Z</cp:lastPrinted>
  <dcterms:created xsi:type="dcterms:W3CDTF">2023-03-28T03:15:37Z</dcterms:created>
  <dcterms:modified xsi:type="dcterms:W3CDTF">2024-05-26T04:21:07Z</dcterms:modified>
</cp:coreProperties>
</file>