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D:\Desktop\2024-A\REPORTES PARCIALES\"/>
    </mc:Choice>
  </mc:AlternateContent>
  <xr:revisionPtr revIDLastSave="0" documentId="13_ncr:1_{B4894E5F-06F3-45B5-8931-7DCA2BE4D0ED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2" l="1"/>
  <c r="L17" i="10"/>
  <c r="L16" i="10"/>
  <c r="I17" i="10"/>
  <c r="L18" i="24" l="1"/>
  <c r="I18" i="24"/>
  <c r="E15" i="25" l="1"/>
  <c r="H15" i="25" s="1"/>
  <c r="E14" i="25"/>
  <c r="H14" i="25" s="1"/>
  <c r="E16" i="25"/>
  <c r="H16" i="25" s="1"/>
  <c r="N28" i="10" l="1"/>
  <c r="M28" i="10"/>
  <c r="K28" i="10" l="1"/>
  <c r="N28" i="25" l="1"/>
  <c r="M28" i="25"/>
  <c r="K28" i="25"/>
  <c r="G28" i="25"/>
  <c r="F28" i="25"/>
  <c r="I16" i="25"/>
  <c r="J16" i="25" s="1"/>
  <c r="D16" i="25"/>
  <c r="C16" i="25"/>
  <c r="A16" i="25"/>
  <c r="I15" i="25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7" i="24"/>
  <c r="E16" i="24"/>
  <c r="I16" i="24" s="1"/>
  <c r="D16" i="24"/>
  <c r="C16" i="24"/>
  <c r="A16" i="24"/>
  <c r="I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C17" i="23"/>
  <c r="E16" i="23"/>
  <c r="I16" i="23" s="1"/>
  <c r="D16" i="23"/>
  <c r="C16" i="23"/>
  <c r="A16" i="23"/>
  <c r="I15" i="23"/>
  <c r="E14" i="23"/>
  <c r="I14" i="23" s="1"/>
  <c r="D14" i="23"/>
  <c r="C14" i="23"/>
  <c r="A14" i="23"/>
  <c r="B10" i="23"/>
  <c r="B37" i="23" s="1"/>
  <c r="L8" i="23"/>
  <c r="H8" i="23"/>
  <c r="E8" i="23"/>
  <c r="L15" i="22"/>
  <c r="A16" i="22"/>
  <c r="C16" i="22"/>
  <c r="D16" i="22"/>
  <c r="E16" i="22"/>
  <c r="L16" i="22" s="1"/>
  <c r="C14" i="22"/>
  <c r="D14" i="22"/>
  <c r="E14" i="22"/>
  <c r="I14" i="22" s="1"/>
  <c r="B10" i="22"/>
  <c r="B37" i="22" s="1"/>
  <c r="L8" i="22"/>
  <c r="H8" i="22"/>
  <c r="E8" i="22"/>
  <c r="N28" i="22"/>
  <c r="M28" i="22"/>
  <c r="K28" i="22"/>
  <c r="G28" i="22"/>
  <c r="F28" i="22"/>
  <c r="B37" i="10"/>
  <c r="F28" i="10"/>
  <c r="E28" i="10"/>
  <c r="I16" i="10"/>
  <c r="L15" i="10"/>
  <c r="I15" i="10"/>
  <c r="L14" i="10"/>
  <c r="I14" i="10"/>
  <c r="I15" i="22" l="1"/>
  <c r="I16" i="22"/>
  <c r="I28" i="10"/>
  <c r="L28" i="10"/>
  <c r="L14" i="25"/>
  <c r="L15" i="25"/>
  <c r="L16" i="25"/>
  <c r="E28" i="25"/>
  <c r="L14" i="24"/>
  <c r="L15" i="24"/>
  <c r="L16" i="24"/>
  <c r="L17" i="24"/>
  <c r="E28" i="24"/>
  <c r="L14" i="23"/>
  <c r="L15" i="23"/>
  <c r="L16" i="23"/>
  <c r="E28" i="23"/>
  <c r="L14" i="22"/>
  <c r="E28" i="22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<sst xmlns="http://schemas.openxmlformats.org/spreadsheetml/2006/main" count="212" uniqueCount="56">
  <si>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</si>
  <si>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</si>
  <si>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</si>
  <si>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</si>
  <si>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</si>
  <si>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</si>
  <si>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</si>
  <si>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</si>
  <si>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</si>
  <si>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</si>
  <si>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</si>
  <si>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</si>
  <si>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</si>
  <si>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</si>
  <si>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</si>
  <si>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</si>
  <si>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</si>
  <si>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</si>
  <si>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</si>
  <si>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</si>
  <si>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</si>
  <si>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</si>
  <si>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</si>
  <si>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</si>
  <si>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</si>
  <si>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</si>
  <si>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</si>
  <si>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</si>
  <si>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</si>
  <si>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</si>
  <si>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</si>
  <si>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</si>
  <si>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</si>
  <si>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</si>
  <si>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LADM</t>
  </si>
  <si>
    <t>D.E. TONATIUH SOSME SANCHEZ</t>
  </si>
  <si>
    <t>II</t>
  </si>
  <si>
    <t>III</t>
  </si>
  <si>
    <t>IV</t>
  </si>
  <si>
    <t>V</t>
  </si>
  <si>
    <t>D. E. TONATIUH SOSME SANCHEZ</t>
  </si>
  <si>
    <t>I-V</t>
  </si>
  <si>
    <t>I-IV</t>
  </si>
  <si>
    <t>MII. ARTEMIO HIDALGO VELASCO</t>
  </si>
  <si>
    <t>Febrero-Junio 2024</t>
  </si>
  <si>
    <t>ESTADISTICA PARA LA ADMINISTRACIÓN I</t>
  </si>
  <si>
    <t>205-A</t>
  </si>
  <si>
    <t>205 A</t>
  </si>
  <si>
    <t>FISICA PARA INFORMATICA</t>
  </si>
  <si>
    <t xml:space="preserve"> 210 A</t>
  </si>
  <si>
    <t>IINF</t>
  </si>
  <si>
    <t>IEME</t>
  </si>
  <si>
    <t>202 A</t>
  </si>
  <si>
    <t>PROBABILIDAD Y ESTADISTICA</t>
  </si>
  <si>
    <t>202-A</t>
  </si>
  <si>
    <t>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</si>
</sst>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zoomScale="85" zoomScaleNormal="85" zoomScaleSheetLayoutView="100" workbookViewId="0">
      <selection activeCell="N18" sqref="N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3</v>
      </c>
      <c r="G8" s="4" t="s">
        <v>6</v>
      </c>
      <c r="H8" s="5">
        <v>3</v>
      </c>
      <c r="I8" s="34" t="s">
        <v>7</v>
      </c>
      <c r="J8" s="34"/>
      <c r="K8" s="34"/>
      <c r="L8" s="28" t="s">
        <v>44</v>
      </c>
      <c r="M8" s="28"/>
      <c r="N8" s="28"/>
    </row>
    <row r="10" spans="1:14" x14ac:dyDescent="0.25">
      <c r="A10" s="4" t="s">
        <v>8</v>
      </c>
      <c r="B10" s="28" t="s">
        <v>43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45</v>
      </c>
      <c r="B14" s="9" t="s">
        <v>21</v>
      </c>
      <c r="C14" s="9" t="s">
        <v>46</v>
      </c>
      <c r="D14" s="9" t="s">
        <v>34</v>
      </c>
      <c r="E14" s="9"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0.52</v>
      </c>
    </row>
    <row r="15" spans="1:14" s="11" customFormat="1" ht="26.4" x14ac:dyDescent="0.25">
      <c r="A15" s="8" t="s">
        <v>45</v>
      </c>
      <c r="B15" s="9" t="s">
        <v>36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84</v>
      </c>
      <c r="N15" s="15">
        <v>0.48</v>
      </c>
    </row>
    <row r="16" spans="1:14" s="11" customFormat="1" ht="26.4" x14ac:dyDescent="0.25">
      <c r="A16" s="8" t="s">
        <v>48</v>
      </c>
      <c r="B16" s="9" t="s">
        <v>21</v>
      </c>
      <c r="C16" s="9" t="s">
        <v>49</v>
      </c>
      <c r="D16" s="9" t="s">
        <v>50</v>
      </c>
      <c r="E16" s="9"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>K16/E16</f>
        <v>0</v>
      </c>
      <c r="M16" s="9">
        <v>78</v>
      </c>
      <c r="N16" s="15">
        <v>0.83</v>
      </c>
    </row>
    <row r="17" spans="1:18" s="11" customFormat="1" ht="26.4" x14ac:dyDescent="0.25">
      <c r="A17" s="8" t="s">
        <v>53</v>
      </c>
      <c r="B17" s="9" t="s">
        <v>21</v>
      </c>
      <c r="C17" s="9" t="s">
        <v>52</v>
      </c>
      <c r="D17" s="9" t="s">
        <v>51</v>
      </c>
      <c r="E17" s="9">
        <v>29</v>
      </c>
      <c r="F17" s="9">
        <v>22</v>
      </c>
      <c r="G17" s="9"/>
      <c r="H17" s="10"/>
      <c r="I17" s="9">
        <f t="shared" si="0"/>
        <v>7</v>
      </c>
      <c r="J17" s="10"/>
      <c r="K17" s="9"/>
      <c r="L17" s="10">
        <f>K17/E17</f>
        <v>0</v>
      </c>
      <c r="M17" s="9">
        <v>69</v>
      </c>
      <c r="N17" s="15">
        <v>0.76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89</v>
      </c>
      <c r="G28" s="17"/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(M14+M15+M16+M17)/4</f>
        <v>80.75</v>
      </c>
      <c r="N28" s="19">
        <f>AVERAGE(N14:N27)</f>
        <v>0.64749999999999996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">
        <v>45</v>
      </c>
      <c r="B14" s="9" t="s">
        <v>37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21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0.9</v>
      </c>
    </row>
    <row r="15" spans="1:14" s="11" customFormat="1" ht="26.4" x14ac:dyDescent="0.25">
      <c r="A15" s="9" t="s">
        <v>53</v>
      </c>
      <c r="B15" s="9" t="s">
        <v>36</v>
      </c>
      <c r="C15" s="9" t="s">
        <v>54</v>
      </c>
      <c r="D15" s="9" t="s">
        <v>51</v>
      </c>
      <c r="E15" s="9">
        <f>29</f>
        <v>29</v>
      </c>
      <c r="F15" s="9">
        <v>25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82</v>
      </c>
      <c r="N15" s="15">
        <v>0.79</v>
      </c>
    </row>
    <row r="16" spans="1:14" s="11" customFormat="1" ht="26.4" x14ac:dyDescent="0.25">
      <c r="A16" s="9" t="str">
        <f>'1'!A16</f>
        <v>FISICA PARA INFORMATICA</v>
      </c>
      <c r="B16" s="9" t="s">
        <v>36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88</v>
      </c>
      <c r="N16" s="15">
        <v>0.86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73</v>
      </c>
      <c r="G28" s="17">
        <f>SUM(G14:G27)</f>
        <v>0</v>
      </c>
      <c r="H28" s="18"/>
      <c r="I28" s="17">
        <f t="shared" si="0"/>
        <v>6</v>
      </c>
      <c r="J28" s="18"/>
      <c r="K28" s="17">
        <f>SUM(K14:K27)</f>
        <v>0</v>
      </c>
      <c r="L28" s="18">
        <f t="shared" si="1"/>
        <v>0</v>
      </c>
      <c r="M28" s="17">
        <f>AVERAGE(M14:M27)</f>
        <v>87.666666666666671</v>
      </c>
      <c r="N28" s="19">
        <f>AVERAGE(N14:N27)</f>
        <v>0.85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6" zoomScale="85" zoomScaleNormal="85" zoomScaleSheetLayoutView="100" workbookViewId="0">
      <selection activeCell="N16" sqref="N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38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81</v>
      </c>
      <c r="N14" s="15">
        <v>0.38</v>
      </c>
    </row>
    <row r="15" spans="1:14" s="11" customFormat="1" ht="26.4" x14ac:dyDescent="0.25">
      <c r="A15" s="9" t="s">
        <v>53</v>
      </c>
      <c r="B15" s="9" t="s">
        <v>37</v>
      </c>
      <c r="C15" s="9" t="s">
        <v>54</v>
      </c>
      <c r="D15" s="9" t="s">
        <v>51</v>
      </c>
      <c r="E15" s="9">
        <v>29</v>
      </c>
      <c r="F15" s="9">
        <v>22</v>
      </c>
      <c r="G15" s="9"/>
      <c r="H15" s="10"/>
      <c r="I15" s="9">
        <f t="shared" si="0"/>
        <v>7</v>
      </c>
      <c r="J15" s="10"/>
      <c r="K15" s="9">
        <v>0</v>
      </c>
      <c r="L15" s="10">
        <f t="shared" si="1"/>
        <v>0</v>
      </c>
      <c r="M15" s="9">
        <v>67</v>
      </c>
      <c r="N15" s="15">
        <v>0.96</v>
      </c>
    </row>
    <row r="16" spans="1:14" s="11" customFormat="1" ht="26.4" x14ac:dyDescent="0.25">
      <c r="A16" s="9" t="str">
        <f>'1'!A16</f>
        <v>FISICA PARA INFORMATICA</v>
      </c>
      <c r="B16" s="9" t="s">
        <v>37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25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>
        <v>76</v>
      </c>
      <c r="N16" s="15">
        <v>0.79</v>
      </c>
    </row>
    <row r="17" spans="1:14" s="11" customFormat="1" ht="26.4" x14ac:dyDescent="0.25">
      <c r="A17" s="9"/>
      <c r="B17" s="9"/>
      <c r="C17" s="9" t="str">
        <f>'1'!C17</f>
        <v>202 A</v>
      </c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79</v>
      </c>
      <c r="F28" s="17">
        <f>SUM(F14:F27)</f>
        <v>67</v>
      </c>
      <c r="G28" s="17">
        <f>SUM(G14:G27)</f>
        <v>0</v>
      </c>
      <c r="H28" s="18"/>
      <c r="I28" s="17">
        <f t="shared" si="0"/>
        <v>12</v>
      </c>
      <c r="J28" s="18"/>
      <c r="K28" s="17">
        <f>SUM(K14:K27)</f>
        <v>0</v>
      </c>
      <c r="L28" s="18">
        <f t="shared" si="1"/>
        <v>0</v>
      </c>
      <c r="M28" s="17">
        <f>AVERAGE(M14:M27)</f>
        <v>74.666666666666671</v>
      </c>
      <c r="N28" s="19">
        <f>AVERAGE(N14:N27)</f>
        <v>0.71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 t="s">
        <v>40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topLeftCell="A6" zoomScale="85" zoomScaleNormal="85" zoomScaleSheetLayoutView="100" workbookViewId="0">
      <selection activeCell="N19" sqref="N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39</v>
      </c>
      <c r="C14" s="9" t="str">
        <f>'1'!C14</f>
        <v>205-A</v>
      </c>
      <c r="D14" s="9" t="s">
        <v>34</v>
      </c>
      <c r="E14" s="9">
        <f>'1'!E14</f>
        <v>21</v>
      </c>
      <c r="F14" s="9">
        <v>20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0.62</v>
      </c>
    </row>
    <row r="15" spans="1:14" s="11" customFormat="1" ht="26.4" x14ac:dyDescent="0.25">
      <c r="A15" s="9" t="s">
        <v>45</v>
      </c>
      <c r="B15" s="9" t="s">
        <v>55</v>
      </c>
      <c r="C15" s="9" t="s">
        <v>47</v>
      </c>
      <c r="D15" s="9" t="s">
        <v>34</v>
      </c>
      <c r="E15" s="9">
        <v>21</v>
      </c>
      <c r="F15" s="9">
        <v>21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96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38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27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83</v>
      </c>
      <c r="N16" s="15">
        <v>0.69</v>
      </c>
    </row>
    <row r="17" spans="1:14" s="11" customFormat="1" ht="26.4" x14ac:dyDescent="0.25">
      <c r="A17" s="9" t="s">
        <v>53</v>
      </c>
      <c r="B17" s="9" t="s">
        <v>38</v>
      </c>
      <c r="C17" s="9" t="s">
        <v>52</v>
      </c>
      <c r="D17" s="9" t="s">
        <v>51</v>
      </c>
      <c r="E17" s="9">
        <v>29</v>
      </c>
      <c r="F17" s="9">
        <v>24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79</v>
      </c>
      <c r="N17" s="15">
        <v>0.76</v>
      </c>
    </row>
    <row r="18" spans="1:14" s="11" customFormat="1" ht="26.4" x14ac:dyDescent="0.25">
      <c r="A18" s="9" t="s">
        <v>53</v>
      </c>
      <c r="B18" s="9" t="s">
        <v>39</v>
      </c>
      <c r="C18" s="9" t="s">
        <v>52</v>
      </c>
      <c r="D18" s="9" t="s">
        <v>51</v>
      </c>
      <c r="E18" s="9">
        <v>29</v>
      </c>
      <c r="F18" s="9">
        <v>24</v>
      </c>
      <c r="G18" s="9"/>
      <c r="H18" s="10"/>
      <c r="I18" s="9">
        <f t="shared" si="0"/>
        <v>5</v>
      </c>
      <c r="J18" s="10"/>
      <c r="K18" s="9">
        <v>0</v>
      </c>
      <c r="L18" s="10">
        <f t="shared" si="1"/>
        <v>0</v>
      </c>
      <c r="M18" s="9">
        <v>76</v>
      </c>
      <c r="N18" s="15">
        <v>0.72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116</v>
      </c>
      <c r="G28" s="17">
        <f>SUM(G14:G27)</f>
        <v>0</v>
      </c>
      <c r="H28" s="18"/>
      <c r="I28" s="17">
        <f t="shared" si="0"/>
        <v>13</v>
      </c>
      <c r="J28" s="18"/>
      <c r="K28" s="17">
        <f>SUM(K14:K27)</f>
        <v>0</v>
      </c>
      <c r="L28" s="18">
        <f t="shared" si="1"/>
        <v>0</v>
      </c>
      <c r="M28" s="17">
        <f>AVERAGE(M14:M27)</f>
        <v>83.6</v>
      </c>
      <c r="N28" s="19">
        <f>AVERAGE(N14:N27)</f>
        <v>0.72999999999999987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9" zoomScale="85" zoomScaleNormal="85" zoomScaleSheetLayoutView="100" workbookViewId="0">
      <selection activeCell="D19" sqref="D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Febrero-Junio 2024</v>
      </c>
      <c r="M8" s="28"/>
      <c r="N8" s="28"/>
    </row>
    <row r="10" spans="1:14" x14ac:dyDescent="0.25">
      <c r="A10" s="4" t="s">
        <v>8</v>
      </c>
      <c r="B10" s="28" t="str">
        <f>'1'!B10</f>
        <v>MII. ARTEMIO HIDALGO VELASCO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ESTADISTICA PARA LA ADMINISTRACIÓN I</v>
      </c>
      <c r="B14" s="9" t="s">
        <v>41</v>
      </c>
      <c r="C14" s="9" t="str">
        <f>'1'!C14</f>
        <v>205-A</v>
      </c>
      <c r="D14" s="9" t="str">
        <f>'1'!D14</f>
        <v>LADM</v>
      </c>
      <c r="E14" s="9">
        <f>'1'!E14</f>
        <v>21</v>
      </c>
      <c r="F14" s="9">
        <v>22</v>
      </c>
      <c r="G14" s="9">
        <v>2</v>
      </c>
      <c r="H14" s="10">
        <f>(F14+G14)/E14</f>
        <v>1.1428571428571428</v>
      </c>
      <c r="I14" s="9">
        <f t="shared" ref="I14:I28" si="0">(E14-SUM(F14:G14))-K14</f>
        <v>-3</v>
      </c>
      <c r="J14" s="10">
        <f t="shared" ref="J14:J28" si="1">I14/E14</f>
        <v>-0.14285714285714285</v>
      </c>
      <c r="K14" s="9">
        <v>0</v>
      </c>
      <c r="L14" s="10">
        <f t="shared" ref="L14:L28" si="2">K14/E14</f>
        <v>0</v>
      </c>
      <c r="M14" s="9">
        <v>89</v>
      </c>
      <c r="N14" s="15">
        <v>0.84</v>
      </c>
    </row>
    <row r="15" spans="1:14" s="11" customFormat="1" ht="26.4" x14ac:dyDescent="0.25">
      <c r="A15" s="9" t="str">
        <f>'1'!A15</f>
        <v>ESTADISTICA PARA LA ADMINISTRACIÓN I</v>
      </c>
      <c r="B15" s="9" t="s">
        <v>42</v>
      </c>
      <c r="C15" s="9" t="str">
        <f>'1'!C15</f>
        <v>205 A</v>
      </c>
      <c r="D15" s="9" t="str">
        <f>'1'!D15</f>
        <v>LADM</v>
      </c>
      <c r="E15" s="9">
        <f>'1'!E15</f>
        <v>21</v>
      </c>
      <c r="F15" s="9">
        <v>23</v>
      </c>
      <c r="G15" s="9">
        <v>4</v>
      </c>
      <c r="H15" s="10">
        <f>(F15+G15)/E15</f>
        <v>1.2857142857142858</v>
      </c>
      <c r="I15" s="9">
        <f t="shared" si="0"/>
        <v>-6</v>
      </c>
      <c r="J15" s="10">
        <f t="shared" si="1"/>
        <v>-0.2857142857142857</v>
      </c>
      <c r="K15" s="9">
        <v>0</v>
      </c>
      <c r="L15" s="10">
        <f t="shared" si="2"/>
        <v>0</v>
      </c>
      <c r="M15" s="9">
        <v>89</v>
      </c>
      <c r="N15" s="15">
        <v>0.86</v>
      </c>
    </row>
    <row r="16" spans="1:14" s="11" customFormat="1" ht="26.4" x14ac:dyDescent="0.25">
      <c r="A16" s="9" t="str">
        <f>'1'!A16</f>
        <v>FISICA PARA INFORMATICA</v>
      </c>
      <c r="B16" s="9" t="s">
        <v>41</v>
      </c>
      <c r="C16" s="9" t="str">
        <f>'1'!C16</f>
        <v xml:space="preserve"> 210 A</v>
      </c>
      <c r="D16" s="9" t="str">
        <f>'1'!D16</f>
        <v>IINF</v>
      </c>
      <c r="E16" s="9">
        <f>'1'!E16</f>
        <v>29</v>
      </c>
      <c r="F16" s="9">
        <v>16</v>
      </c>
      <c r="G16" s="9">
        <v>1</v>
      </c>
      <c r="H16" s="10">
        <f>(F16+G16)/E16</f>
        <v>0.58620689655172409</v>
      </c>
      <c r="I16" s="9">
        <f t="shared" si="0"/>
        <v>12</v>
      </c>
      <c r="J16" s="10">
        <f t="shared" si="1"/>
        <v>0.41379310344827586</v>
      </c>
      <c r="K16" s="9">
        <v>0</v>
      </c>
      <c r="L16" s="10">
        <f t="shared" si="2"/>
        <v>0</v>
      </c>
      <c r="M16" s="9">
        <v>89</v>
      </c>
      <c r="N16" s="15">
        <v>0.78</v>
      </c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61</v>
      </c>
      <c r="G28" s="17">
        <f>SUM(G14:G27)</f>
        <v>7</v>
      </c>
      <c r="H28" s="18">
        <f>SUM(F28:G28)/E28</f>
        <v>0.95774647887323938</v>
      </c>
      <c r="I28" s="17">
        <f t="shared" si="0"/>
        <v>3</v>
      </c>
      <c r="J28" s="18">
        <f t="shared" si="1"/>
        <v>4.2253521126760563E-2</v>
      </c>
      <c r="K28" s="17">
        <f>SUM(K14:K27)</f>
        <v>0</v>
      </c>
      <c r="L28" s="18">
        <f t="shared" si="2"/>
        <v>0</v>
      </c>
      <c r="M28" s="17">
        <f>AVERAGE(M14:M27)</f>
        <v>89</v>
      </c>
      <c r="N28" s="19">
        <f>AVERAGE(N14:N27)</f>
        <v>0.82666666666666666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MII. ARTEMIO HIDALGO VELASCO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Artemio</cp:lastModifiedBy>
  <cp:revision/>
  <dcterms:created xsi:type="dcterms:W3CDTF">2021-11-22T14:45:25Z</dcterms:created>
  <dcterms:modified xsi:type="dcterms:W3CDTF">2024-06-05T16:35:35Z</dcterms:modified>
  <cp:category/>
  <cp:contentStatus/>
</cp:coreProperties>
</file>