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6C61CA46-A423-429C-A271-327D4069388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2" l="1"/>
  <c r="L16" i="22"/>
  <c r="L21" i="23"/>
  <c r="L20" i="23"/>
  <c r="L14" i="23"/>
  <c r="L15" i="23"/>
  <c r="L16" i="23"/>
  <c r="L17" i="23"/>
  <c r="L19" i="23"/>
  <c r="L18" i="23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<sst xmlns="http://schemas.openxmlformats.org/spreadsheetml/2006/main" count="198" uniqueCount="50">
  <si>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</si>
  <si>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</si>
  <si>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</si>
  <si>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</si>
  <si>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</si>
  <si>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</si>
  <si>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</si>
  <si>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</si>
  <si>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</si>
  <si>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</si>
  <si>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</si>
  <si>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</si>
  <si>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</si>
  <si>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</si>
  <si>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</si>
  <si>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</si>
  <si>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</si>
  <si>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</si>
  <si>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</si>
  <si>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</si>
  <si>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</si>
  <si>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</si>
  <si>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</si>
  <si>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</si>
  <si>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</si>
  <si>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</si>
  <si>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</si>
  <si>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</si>
  <si>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</si>
  <si>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</si>
  <si>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</si>
  <si>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</si>
  <si>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</si>
  <si>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</si>
  <si>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</si>
  <si>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</si>
  <si>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</si>
  <si>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</si>
  <si>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</si>
  <si>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</si>
  <si>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</t>
  </si>
  <si>
    <t>411-B</t>
  </si>
  <si>
    <t>IMCT</t>
  </si>
  <si>
    <t>FEB-JUL 2023</t>
  </si>
  <si>
    <t>BALANCE DE MATERIA Y ENERGIA 406-B</t>
  </si>
  <si>
    <t>FUNDAMENTOS DE TERMODINAMICA  411-A</t>
  </si>
  <si>
    <t>FUNDAMENTOS DE TERMODINAMICA  411-B</t>
  </si>
  <si>
    <t>411-A</t>
  </si>
  <si>
    <t>406-B</t>
  </si>
  <si>
    <t>FEB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</si>
</sst>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31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 t="s">
        <v>4</v>
      </c>
      <c r="C8" s="40"/>
      <c r="D8" s="14" t="s">
        <v>5</v>
      </c>
      <c r="E8" s="5">
        <v>4</v>
      </c>
      <c r="G8" s="4" t="s">
        <v>6</v>
      </c>
      <c r="H8" s="5">
        <v>3</v>
      </c>
      <c r="I8" s="46" t="s">
        <v>7</v>
      </c>
      <c r="J8" s="46"/>
      <c r="K8" s="46"/>
      <c r="L8" s="40" t="s">
        <v>49</v>
      </c>
      <c r="M8" s="40"/>
      <c r="N8" s="40"/>
    </row>
    <row r="10" spans="1:14" x14ac:dyDescent="0.2">
      <c r="A10" s="4" t="s">
        <v>8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ht="21" customHeight="1" x14ac:dyDescent="0.2">
      <c r="A14" s="32" t="s">
        <v>45</v>
      </c>
      <c r="B14" s="9">
        <v>1</v>
      </c>
      <c r="C14" s="21" t="s">
        <v>47</v>
      </c>
      <c r="D14" s="9" t="s">
        <v>42</v>
      </c>
      <c r="E14" s="9">
        <v>18</v>
      </c>
      <c r="F14" s="30">
        <v>13</v>
      </c>
      <c r="G14" s="9"/>
      <c r="H14" s="10"/>
      <c r="I14" s="30">
        <v>5</v>
      </c>
      <c r="J14" s="10"/>
      <c r="K14" s="9"/>
      <c r="L14" s="31">
        <v>0</v>
      </c>
      <c r="M14" s="9">
        <v>60</v>
      </c>
      <c r="N14" s="31">
        <v>0.72</v>
      </c>
    </row>
    <row r="15" spans="1:14" s="11" customFormat="1" ht="18.75" customHeight="1" x14ac:dyDescent="0.2">
      <c r="A15" s="32" t="s">
        <v>46</v>
      </c>
      <c r="B15" s="9">
        <v>1</v>
      </c>
      <c r="C15" s="21" t="s">
        <v>41</v>
      </c>
      <c r="D15" s="9" t="s">
        <v>42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v>0</v>
      </c>
      <c r="M15" s="9">
        <v>60</v>
      </c>
      <c r="N15" s="10">
        <v>0.71</v>
      </c>
    </row>
    <row r="16" spans="1:14" s="11" customFormat="1" ht="24" x14ac:dyDescent="0.2">
      <c r="A16" s="32" t="s">
        <v>44</v>
      </c>
      <c r="B16" s="9">
        <v>1</v>
      </c>
      <c r="C16" s="21" t="s">
        <v>48</v>
      </c>
      <c r="D16" s="9" t="s">
        <v>33</v>
      </c>
      <c r="E16" s="9">
        <v>22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50</v>
      </c>
      <c r="N16" s="29">
        <v>0.64</v>
      </c>
    </row>
    <row r="17" spans="1:14" s="11" customFormat="1" ht="24" x14ac:dyDescent="0.2">
      <c r="A17" s="32" t="s">
        <v>40</v>
      </c>
      <c r="B17" s="9">
        <v>1</v>
      </c>
      <c r="C17" s="21" t="s">
        <v>48</v>
      </c>
      <c r="D17" s="9" t="s">
        <v>33</v>
      </c>
      <c r="E17" s="9">
        <v>25</v>
      </c>
      <c r="F17" s="9">
        <v>13</v>
      </c>
      <c r="G17" s="9"/>
      <c r="H17" s="10"/>
      <c r="I17" s="9">
        <v>12</v>
      </c>
      <c r="J17" s="10"/>
      <c r="K17" s="9"/>
      <c r="L17" s="10">
        <f t="shared" si="0"/>
        <v>0</v>
      </c>
      <c r="M17" s="9">
        <v>38</v>
      </c>
      <c r="N17" s="15">
        <v>0.52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55</v>
      </c>
      <c r="G28" s="17">
        <f>SUM(G14:G27)</f>
        <v>0</v>
      </c>
      <c r="H28" s="24"/>
      <c r="I28" s="17">
        <f>SUM(I14:I17)</f>
        <v>31</v>
      </c>
      <c r="J28" s="24"/>
      <c r="K28" s="17"/>
      <c r="L28" s="18"/>
      <c r="M28" s="23">
        <f>AVERAGE(M14:M27)</f>
        <v>52</v>
      </c>
      <c r="N28" s="19">
        <f>AVERAGE(N14:N27)</f>
        <v>0.64749999999999996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">
        <v>35</v>
      </c>
      <c r="C37" s="34"/>
      <c r="D37" s="34"/>
      <c r="E37" s="13"/>
      <c r="F37" s="13"/>
      <c r="G37" s="34" t="s">
        <v>34</v>
      </c>
      <c r="H37" s="34"/>
      <c r="I37" s="34"/>
      <c r="J37" s="3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38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6" t="s">
        <v>7</v>
      </c>
      <c r="J8" s="46"/>
      <c r="K8" s="46"/>
      <c r="L8" s="40" t="str">
        <f>'1'!L8</f>
        <v>FEB - JUN 2024</v>
      </c>
      <c r="M8" s="40"/>
      <c r="N8" s="40"/>
    </row>
    <row r="10" spans="1:14" x14ac:dyDescent="0.2">
      <c r="A10" s="4" t="s">
        <v>8</v>
      </c>
      <c r="B10" s="40" t="str">
        <f>'1'!B10</f>
        <v>MCIA. CARLOS MANUEL MONTOYA NAFARRATE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32" t="s">
        <v>45</v>
      </c>
      <c r="B14" s="9">
        <v>2</v>
      </c>
      <c r="C14" s="21" t="s">
        <v>47</v>
      </c>
      <c r="D14" s="9" t="s">
        <v>42</v>
      </c>
      <c r="E14" s="9">
        <v>18</v>
      </c>
      <c r="F14" s="30">
        <v>14</v>
      </c>
      <c r="G14" s="9"/>
      <c r="H14" s="10"/>
      <c r="I14" s="30">
        <v>4</v>
      </c>
      <c r="J14" s="10"/>
      <c r="K14" s="9"/>
      <c r="L14" s="31">
        <v>0</v>
      </c>
      <c r="M14" s="9">
        <v>60</v>
      </c>
      <c r="N14" s="31">
        <v>0.82</v>
      </c>
    </row>
    <row r="15" spans="1:14" s="11" customFormat="1" x14ac:dyDescent="0.2">
      <c r="A15" s="32" t="s">
        <v>46</v>
      </c>
      <c r="B15" s="9">
        <v>2</v>
      </c>
      <c r="C15" s="21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>
        <v>0</v>
      </c>
      <c r="M15" s="9">
        <v>43</v>
      </c>
      <c r="N15" s="10">
        <v>0.56999999999999995</v>
      </c>
    </row>
    <row r="16" spans="1:14" s="11" customFormat="1" x14ac:dyDescent="0.2">
      <c r="A16" s="32" t="s">
        <v>44</v>
      </c>
      <c r="B16" s="9">
        <v>2</v>
      </c>
      <c r="C16" s="21" t="s">
        <v>48</v>
      </c>
      <c r="D16" s="9" t="s">
        <v>33</v>
      </c>
      <c r="E16" s="9">
        <v>22</v>
      </c>
      <c r="F16" s="22">
        <v>17</v>
      </c>
      <c r="G16" s="22"/>
      <c r="H16" s="10"/>
      <c r="I16" s="9">
        <v>5</v>
      </c>
      <c r="J16" s="10"/>
      <c r="K16" s="9"/>
      <c r="L16" s="10">
        <f t="shared" ref="L16:L17" si="0">K16/E16</f>
        <v>0</v>
      </c>
      <c r="M16" s="22">
        <v>64</v>
      </c>
      <c r="N16" s="29">
        <v>0.77</v>
      </c>
    </row>
    <row r="17" spans="1:14" s="11" customFormat="1" x14ac:dyDescent="0.2">
      <c r="A17" s="32" t="s">
        <v>40</v>
      </c>
      <c r="B17" s="9">
        <v>2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45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/>
      <c r="I28" s="17">
        <f>SUM(I14:I17)</f>
        <v>28</v>
      </c>
      <c r="J28" s="18"/>
      <c r="K28" s="17">
        <f>SUM(K14:K27)</f>
        <v>0</v>
      </c>
      <c r="L28" s="18"/>
      <c r="M28" s="23">
        <f>AVERAGE(M14:M27)</f>
        <v>53</v>
      </c>
      <c r="N28" s="19">
        <f>AVERAGE(N14:N27)</f>
        <v>0.69000000000000006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">
        <v>36</v>
      </c>
      <c r="C37" s="34"/>
      <c r="D37" s="34"/>
      <c r="E37" s="13"/>
      <c r="F37" s="13"/>
      <c r="G37" s="34" t="s">
        <v>34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38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v>4</v>
      </c>
      <c r="F8"/>
      <c r="G8" s="4" t="s">
        <v>6</v>
      </c>
      <c r="H8" s="20">
        <v>3</v>
      </c>
      <c r="I8" s="46" t="s">
        <v>7</v>
      </c>
      <c r="J8" s="46"/>
      <c r="K8" s="46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MCIA. CARLOS MANUEL MONTOYA NAFARRATE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8"/>
      <c r="B14" s="9"/>
      <c r="C14" s="21"/>
      <c r="D14" s="9"/>
      <c r="E14" s="9"/>
      <c r="F14" s="9"/>
      <c r="G14" s="9"/>
      <c r="H14" s="10"/>
      <c r="I14" s="9"/>
      <c r="J14" s="10"/>
      <c r="K14" s="9"/>
      <c r="L14" s="10" t="e">
        <f t="shared" ref="L14:L17" si="0">K14/E14</f>
        <v>#DIV/0!</v>
      </c>
      <c r="M14" s="9">
        <v>43</v>
      </c>
      <c r="N14" s="15">
        <v>0.54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9">
        <v>47</v>
      </c>
      <c r="N15" s="15">
        <v>0.64</v>
      </c>
    </row>
    <row r="16" spans="1:14" s="11" customFormat="1" x14ac:dyDescent="0.2">
      <c r="A16" s="8"/>
      <c r="B16" s="9"/>
      <c r="C16" s="21"/>
      <c r="D16" s="9"/>
      <c r="E16" s="9"/>
      <c r="F16" s="22"/>
      <c r="G16" s="9"/>
      <c r="H16" s="10"/>
      <c r="I16" s="9"/>
      <c r="J16" s="10"/>
      <c r="K16" s="9"/>
      <c r="L16" s="10" t="e">
        <f t="shared" si="0"/>
        <v>#DIV/0!</v>
      </c>
      <c r="M16" s="22">
        <v>54</v>
      </c>
      <c r="N16" s="25">
        <v>0.71</v>
      </c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>
        <v>49</v>
      </c>
      <c r="N17" s="15">
        <v>0.67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 t="e">
        <f t="shared" ref="L18:L21" si="1">K18/E18</f>
        <v>#DIV/0!</v>
      </c>
      <c r="M18" s="22">
        <v>70</v>
      </c>
      <c r="N18" s="29">
        <v>0.78</v>
      </c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 t="e">
        <f t="shared" si="1"/>
        <v>#DIV/0!</v>
      </c>
      <c r="M19" s="22">
        <v>62</v>
      </c>
      <c r="N19" s="29">
        <v>0.74</v>
      </c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 t="e">
        <f t="shared" si="1"/>
        <v>#DIV/0!</v>
      </c>
      <c r="M20" s="9">
        <v>87</v>
      </c>
      <c r="N20" s="15">
        <v>0.6</v>
      </c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 t="e">
        <f t="shared" si="1"/>
        <v>#DIV/0!</v>
      </c>
      <c r="M21" s="9">
        <v>89</v>
      </c>
      <c r="N21" s="15">
        <v>0.6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">
        <v>36</v>
      </c>
      <c r="C37" s="34"/>
      <c r="D37" s="34"/>
      <c r="E37" s="13"/>
      <c r="F37" s="13"/>
      <c r="G37" s="34" t="s">
        <v>37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38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/>
      <c r="F8"/>
      <c r="G8" s="4" t="s">
        <v>6</v>
      </c>
      <c r="H8" s="20"/>
      <c r="I8" s="46" t="s">
        <v>7</v>
      </c>
      <c r="J8" s="46"/>
      <c r="K8" s="46"/>
      <c r="L8" s="40"/>
      <c r="M8" s="40"/>
      <c r="N8" s="40"/>
    </row>
    <row r="10" spans="1:14" x14ac:dyDescent="0.2">
      <c r="A10" s="4" t="s">
        <v>8</v>
      </c>
      <c r="B10" s="40" t="str">
        <f>'1'!B10</f>
        <v>MCIA. CARLOS MANUEL MONTOYA NAFARRATE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6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7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">
        <v>32</v>
      </c>
      <c r="C37" s="34"/>
      <c r="D37" s="34"/>
      <c r="E37" s="13"/>
      <c r="F37" s="13"/>
      <c r="G37" s="34" t="s">
        <v>37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31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29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6" t="s">
        <v>7</v>
      </c>
      <c r="J8" s="46"/>
      <c r="K8" s="46"/>
      <c r="L8" s="40" t="str">
        <f>'1'!L8</f>
        <v>FEB - JUN 2024</v>
      </c>
      <c r="M8" s="40"/>
      <c r="N8" s="40"/>
    </row>
    <row r="10" spans="1:14" x14ac:dyDescent="0.2">
      <c r="A10" s="4" t="s">
        <v>8</v>
      </c>
      <c r="B10" s="40" t="str">
        <f>'1'!B10</f>
        <v>MCIA. CARLOS MANUEL MONTOYA NAFARRATE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9"/>
      <c r="B14" s="28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8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8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8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MCIA. CARLOS MANUEL MONTOYA NAFARRATE</v>
      </c>
      <c r="C37" s="34"/>
      <c r="D37" s="34"/>
      <c r="E37" s="13"/>
      <c r="F37" s="13"/>
      <c r="G37" s="34" t="s">
        <v>39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2024-04-24T02:25:29Z</dcterms:modified>
  <cp:category/>
  <cp:contentStatus/>
</cp:coreProperties>
</file>