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2" l="1"/>
  <c r="A14" i="24" l="1"/>
  <c r="C14" i="24"/>
  <c r="D14" i="24"/>
  <c r="E14" i="24"/>
  <c r="A15" i="24"/>
  <c r="C15" i="24"/>
  <c r="D15" i="24"/>
  <c r="E15" i="24"/>
  <c r="A16" i="24"/>
  <c r="C16" i="24"/>
  <c r="D16" i="24"/>
  <c r="E16" i="24"/>
  <c r="A17" i="24"/>
  <c r="C17" i="24"/>
  <c r="E17" i="24"/>
  <c r="A18" i="24"/>
  <c r="C18" i="24"/>
  <c r="E18" i="24"/>
  <c r="D18" i="23" l="1"/>
  <c r="D18" i="24" s="1"/>
  <c r="D17" i="23"/>
  <c r="D17" i="24" s="1"/>
  <c r="D16" i="23"/>
  <c r="D15" i="23"/>
  <c r="D14" i="23"/>
  <c r="D18" i="22" l="1"/>
  <c r="D17" i="22"/>
  <c r="D16" i="22"/>
  <c r="D15" i="22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7" i="25"/>
  <c r="A17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L15" i="22"/>
  <c r="L16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4" i="25"/>
  <c r="H15" i="25"/>
  <c r="E27" i="25"/>
  <c r="E27" i="24"/>
  <c r="L14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<sst xmlns="http://schemas.openxmlformats.org/spreadsheetml/2006/main" count="227" uniqueCount="53">
  <si>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</si>
  <si>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</si>
  <si>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</si>
  <si>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</si>
  <si>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</si>
  <si>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</si>
  <si>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</si>
  <si>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</si>
  <si>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</si>
  <si>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</si>
  <si>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</si>
  <si>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</si>
  <si>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</si>
  <si>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</si>
  <si>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</si>
  <si>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</si>
  <si>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</si>
  <si>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</si>
  <si>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</si>
  <si>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</si>
  <si>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</si>
  <si>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</si>
  <si>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</si>
  <si>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</si>
  <si>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</si>
  <si>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</si>
  <si>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</si>
  <si>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</si>
  <si>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</si>
  <si>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</si>
  <si>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</si>
  <si>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</si>
  <si>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</si>
  <si>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</si>
  <si>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</si>
  <si>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</si>
  <si>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</si>
  <si>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</si>
  <si>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</si>
  <si>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</si>
  <si>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ARRAS</t>
  </si>
  <si>
    <t>II</t>
  </si>
  <si>
    <t>MICROCONTROLADORES</t>
  </si>
  <si>
    <t>702-U</t>
  </si>
  <si>
    <t>ELECTRICIDAD Y MAGNETISMO</t>
  </si>
  <si>
    <t>202-A</t>
  </si>
  <si>
    <t>APLICACIONES INDUSTRIALES</t>
  </si>
  <si>
    <t>ELECTRICIDAD Y ELECTRONICA INDUSTRIAL</t>
  </si>
  <si>
    <t>201-B</t>
  </si>
  <si>
    <t>201-C</t>
  </si>
  <si>
    <t>FEBRERO-JUNIO-2024</t>
  </si>
  <si>
    <t>S/E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</si>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</sst>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9" zoomScaleNormal="89" zoomScaleSheetLayoutView="100" workbookViewId="0">
      <selection activeCell="C14" sqref="C14: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50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42</v>
      </c>
      <c r="B14" s="21" t="s">
        <v>21</v>
      </c>
      <c r="C14" s="21" t="s">
        <v>43</v>
      </c>
      <c r="D14" s="9" t="s">
        <v>32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86</v>
      </c>
      <c r="N14" s="15">
        <v>0.28000000000000003</v>
      </c>
    </row>
    <row r="15" spans="1:14" s="11" customFormat="1" x14ac:dyDescent="0.2">
      <c r="A15" s="8" t="s">
        <v>44</v>
      </c>
      <c r="B15" s="21" t="s">
        <v>21</v>
      </c>
      <c r="C15" s="21" t="s">
        <v>45</v>
      </c>
      <c r="D15" s="9" t="s">
        <v>32</v>
      </c>
      <c r="E15" s="9">
        <v>29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0.63</v>
      </c>
    </row>
    <row r="16" spans="1:14" s="11" customFormat="1" x14ac:dyDescent="0.2">
      <c r="A16" s="8" t="s">
        <v>46</v>
      </c>
      <c r="B16" s="21" t="s">
        <v>21</v>
      </c>
      <c r="C16" s="21" t="s">
        <v>40</v>
      </c>
      <c r="D16" s="9" t="s">
        <v>32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0.85</v>
      </c>
    </row>
    <row r="17" spans="1:14" s="11" customFormat="1" ht="25.5" x14ac:dyDescent="0.2">
      <c r="A17" s="8" t="s">
        <v>47</v>
      </c>
      <c r="B17" s="21" t="s">
        <v>21</v>
      </c>
      <c r="C17" s="21" t="s">
        <v>48</v>
      </c>
      <c r="D17" s="9" t="s">
        <v>41</v>
      </c>
      <c r="E17" s="9">
        <v>22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</v>
      </c>
      <c r="N17" s="15">
        <v>0.45</v>
      </c>
    </row>
    <row r="18" spans="1:14" s="11" customFormat="1" ht="25.5" x14ac:dyDescent="0.2">
      <c r="A18" s="8" t="s">
        <v>47</v>
      </c>
      <c r="B18" s="21" t="s">
        <v>21</v>
      </c>
      <c r="C18" s="21" t="s">
        <v>49</v>
      </c>
      <c r="D18" s="9" t="s">
        <v>41</v>
      </c>
      <c r="E18" s="9">
        <v>16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0.65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68</v>
      </c>
      <c r="G27" s="17">
        <f>SUM(G14:G26)</f>
        <v>0</v>
      </c>
      <c r="H27" s="18"/>
      <c r="I27" s="17">
        <f t="shared" ref="I27" si="1">(E27-SUM(F27:G27))-K27</f>
        <v>12</v>
      </c>
      <c r="J27" s="18"/>
      <c r="K27" s="17">
        <f>SUM(K14:K26)</f>
        <v>0</v>
      </c>
      <c r="L27" s="18">
        <f t="shared" si="0"/>
        <v>0</v>
      </c>
      <c r="M27" s="17">
        <f>AVERAGE(M14:M26)</f>
        <v>76.8</v>
      </c>
      <c r="N27" s="19">
        <f>AVERAGE(N14:N26)</f>
        <v>0.57199999999999995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34</v>
      </c>
      <c r="C32" s="27"/>
      <c r="D32" s="27"/>
      <c r="G32" s="28" t="s">
        <v>33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">
        <v>36</v>
      </c>
      <c r="C36" s="23"/>
      <c r="D36" s="23"/>
      <c r="E36" s="13"/>
      <c r="F36" s="13"/>
      <c r="G36" s="24" t="s">
        <v>37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7" zoomScaleNormal="87" zoomScaleSheetLayoutView="100" workbookViewId="0">
      <selection activeCell="A14" sqref="A14: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42</v>
      </c>
      <c r="B14" s="9" t="s">
        <v>41</v>
      </c>
      <c r="C14" s="21" t="s">
        <v>43</v>
      </c>
      <c r="D14" s="9" t="str">
        <f>'1'!D14</f>
        <v>IEME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</v>
      </c>
    </row>
    <row r="15" spans="1:14" s="11" customFormat="1" x14ac:dyDescent="0.2">
      <c r="A15" s="8" t="s">
        <v>44</v>
      </c>
      <c r="B15" s="9" t="s">
        <v>41</v>
      </c>
      <c r="C15" s="21" t="s">
        <v>45</v>
      </c>
      <c r="D15" s="9" t="str">
        <f>'1'!D15</f>
        <v>IEME</v>
      </c>
      <c r="E15" s="9">
        <v>16</v>
      </c>
      <c r="F15" s="9">
        <v>16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85</v>
      </c>
      <c r="N15" s="15">
        <v>0.72</v>
      </c>
    </row>
    <row r="16" spans="1:14" s="11" customFormat="1" x14ac:dyDescent="0.2">
      <c r="A16" s="8" t="s">
        <v>46</v>
      </c>
      <c r="B16" s="9" t="s">
        <v>41</v>
      </c>
      <c r="C16" s="21" t="s">
        <v>40</v>
      </c>
      <c r="D16" s="9" t="str">
        <f>'1'!D16</f>
        <v>IEME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90</v>
      </c>
      <c r="N16" s="15">
        <v>0.9</v>
      </c>
    </row>
    <row r="17" spans="1:14" s="11" customFormat="1" ht="25.5" x14ac:dyDescent="0.2">
      <c r="A17" s="8" t="s">
        <v>47</v>
      </c>
      <c r="B17" s="9" t="s">
        <v>41</v>
      </c>
      <c r="C17" s="21" t="s">
        <v>48</v>
      </c>
      <c r="D17" s="9" t="str">
        <f>'1'!D17</f>
        <v>II</v>
      </c>
      <c r="E17" s="9">
        <v>22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0.56999999999999995</v>
      </c>
    </row>
    <row r="18" spans="1:14" s="11" customFormat="1" ht="25.5" x14ac:dyDescent="0.2">
      <c r="A18" s="8" t="s">
        <v>47</v>
      </c>
      <c r="B18" s="9" t="s">
        <v>41</v>
      </c>
      <c r="C18" s="21" t="s">
        <v>49</v>
      </c>
      <c r="D18" s="9" t="str">
        <f>'1'!D18</f>
        <v>II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/>
      <c r="H28" s="18"/>
      <c r="I28" s="17">
        <f t="shared" ref="I28" si="1">(E28-SUM(F28:G28))-K28</f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0.77600000000000002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34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42</v>
      </c>
      <c r="B14" s="9" t="s">
        <v>38</v>
      </c>
      <c r="C14" s="21"/>
      <c r="D14" s="9" t="str">
        <f>'1'!D14</f>
        <v>IEME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0.19</v>
      </c>
    </row>
    <row r="15" spans="1:14" s="11" customFormat="1" x14ac:dyDescent="0.2">
      <c r="A15" s="8" t="s">
        <v>44</v>
      </c>
      <c r="B15" s="9" t="s">
        <v>38</v>
      </c>
      <c r="C15" s="21"/>
      <c r="D15" s="9" t="str">
        <f>'1'!D15</f>
        <v>IEME</v>
      </c>
      <c r="E15" s="9">
        <v>29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0.77</v>
      </c>
    </row>
    <row r="16" spans="1:14" s="11" customFormat="1" x14ac:dyDescent="0.2">
      <c r="A16" s="8" t="s">
        <v>46</v>
      </c>
      <c r="B16" s="9" t="s">
        <v>38</v>
      </c>
      <c r="C16" s="21"/>
      <c r="D16" s="9" t="str">
        <f>'1'!D16</f>
        <v>IEME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0.21</v>
      </c>
    </row>
    <row r="17" spans="1:14" s="11" customFormat="1" ht="25.5" x14ac:dyDescent="0.2">
      <c r="A17" s="8" t="s">
        <v>47</v>
      </c>
      <c r="B17" s="9" t="s">
        <v>38</v>
      </c>
      <c r="C17" s="21"/>
      <c r="D17" s="9" t="str">
        <f>'1'!D17</f>
        <v>II</v>
      </c>
      <c r="E17" s="9">
        <v>22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75</v>
      </c>
      <c r="N17" s="15">
        <v>0.64</v>
      </c>
    </row>
    <row r="18" spans="1:14" s="11" customFormat="1" ht="25.5" x14ac:dyDescent="0.2">
      <c r="A18" s="8" t="s">
        <v>47</v>
      </c>
      <c r="B18" s="9" t="s">
        <v>38</v>
      </c>
      <c r="C18" s="9"/>
      <c r="D18" s="9" t="str">
        <f>'1'!D18</f>
        <v>II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0.05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82.8</v>
      </c>
      <c r="N28" s="19">
        <f>AVERAGE(N14:N27)</f>
        <v>0.372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zoomScale="85" zoomScaleNormal="85" zoomScaleSheetLayoutView="100" workbookViewId="0">
      <selection activeCell="Q27" sqref="Q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'3'!A14</f>
        <v>MICROCONTROLADORES</v>
      </c>
      <c r="B14" s="9" t="s">
        <v>51</v>
      </c>
      <c r="C14" s="9">
        <f>'3'!C14</f>
        <v>0</v>
      </c>
      <c r="D14" s="9" t="str">
        <f>'3'!D14</f>
        <v>IEME</v>
      </c>
      <c r="E14" s="9">
        <f>'3'!E14</f>
        <v>9</v>
      </c>
      <c r="F14" s="9">
        <v>0</v>
      </c>
      <c r="G14" s="9">
        <v>0</v>
      </c>
      <c r="H14" s="10"/>
      <c r="I14" s="9">
        <v>0</v>
      </c>
      <c r="J14" s="10"/>
      <c r="K14" s="9">
        <v>0</v>
      </c>
      <c r="L14" s="10"/>
      <c r="M14" s="9">
        <v>0</v>
      </c>
      <c r="N14" s="15">
        <v>0</v>
      </c>
    </row>
    <row r="15" spans="1:14" s="11" customFormat="1" x14ac:dyDescent="0.2">
      <c r="A15" s="9" t="str">
        <f>'3'!A15</f>
        <v>ELECTRICIDAD Y MAGNETISMO</v>
      </c>
      <c r="B15" s="9" t="s">
        <v>52</v>
      </c>
      <c r="C15" s="9">
        <f>'3'!C15</f>
        <v>0</v>
      </c>
      <c r="D15" s="9" t="str">
        <f>'3'!D15</f>
        <v>IEME</v>
      </c>
      <c r="E15" s="9">
        <f>'3'!E15</f>
        <v>29</v>
      </c>
      <c r="F15" s="9">
        <v>27</v>
      </c>
      <c r="G15" s="9">
        <v>0</v>
      </c>
      <c r="H15" s="10"/>
      <c r="I15" s="9">
        <v>2</v>
      </c>
      <c r="J15" s="10"/>
      <c r="K15" s="9">
        <v>0</v>
      </c>
      <c r="L15" s="10"/>
      <c r="M15" s="9">
        <v>80</v>
      </c>
      <c r="N15" s="15">
        <v>0.6</v>
      </c>
    </row>
    <row r="16" spans="1:14" s="11" customFormat="1" x14ac:dyDescent="0.2">
      <c r="A16" s="9" t="str">
        <f>'3'!A16</f>
        <v>APLICACIONES INDUSTRIALES</v>
      </c>
      <c r="B16" s="9" t="s">
        <v>52</v>
      </c>
      <c r="C16" s="9">
        <f>'3'!C16</f>
        <v>0</v>
      </c>
      <c r="D16" s="9" t="str">
        <f>'3'!D16</f>
        <v>IEME</v>
      </c>
      <c r="E16" s="9">
        <f>'3'!E16</f>
        <v>4</v>
      </c>
      <c r="F16" s="9">
        <v>4</v>
      </c>
      <c r="G16" s="9">
        <v>0</v>
      </c>
      <c r="H16" s="10"/>
      <c r="I16" s="9">
        <v>0</v>
      </c>
      <c r="J16" s="10"/>
      <c r="K16" s="9">
        <v>0</v>
      </c>
      <c r="L16" s="10"/>
      <c r="M16" s="9">
        <v>87</v>
      </c>
      <c r="N16" s="15">
        <v>0.43</v>
      </c>
    </row>
    <row r="17" spans="1:14" s="11" customFormat="1" ht="25.5" x14ac:dyDescent="0.2">
      <c r="A17" s="9" t="str">
        <f>'3'!A17</f>
        <v>ELECTRICIDAD Y ELECTRONICA INDUSTRIAL</v>
      </c>
      <c r="B17" s="9" t="s">
        <v>51</v>
      </c>
      <c r="C17" s="9">
        <f>'3'!C17</f>
        <v>0</v>
      </c>
      <c r="D17" s="9" t="str">
        <f>'3'!D17</f>
        <v>II</v>
      </c>
      <c r="E17" s="9">
        <f>'3'!E17</f>
        <v>22</v>
      </c>
      <c r="F17" s="9"/>
      <c r="G17" s="9">
        <v>0</v>
      </c>
      <c r="H17" s="10"/>
      <c r="I17" s="9">
        <v>0</v>
      </c>
      <c r="J17" s="10"/>
      <c r="K17" s="9">
        <v>0</v>
      </c>
      <c r="L17" s="10"/>
      <c r="M17" s="9">
        <v>0</v>
      </c>
      <c r="N17" s="15">
        <v>0</v>
      </c>
    </row>
    <row r="18" spans="1:14" s="11" customFormat="1" ht="25.5" x14ac:dyDescent="0.2">
      <c r="A18" s="9" t="str">
        <f>'3'!A18</f>
        <v>ELECTRICIDAD Y ELECTRONICA INDUSTRIAL</v>
      </c>
      <c r="B18" s="9" t="s">
        <v>51</v>
      </c>
      <c r="C18" s="9">
        <f>'3'!C18</f>
        <v>0</v>
      </c>
      <c r="D18" s="9" t="str">
        <f>'3'!D18</f>
        <v>II</v>
      </c>
      <c r="E18" s="9">
        <f>'3'!E18</f>
        <v>16</v>
      </c>
      <c r="F18" s="9"/>
      <c r="G18" s="9">
        <v>0</v>
      </c>
      <c r="H18" s="10"/>
      <c r="I18" s="9">
        <v>0</v>
      </c>
      <c r="J18" s="10"/>
      <c r="K18" s="9">
        <v>0</v>
      </c>
      <c r="L18" s="10"/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31</v>
      </c>
      <c r="G27" s="17">
        <v>0</v>
      </c>
      <c r="H27" s="18">
        <v>1</v>
      </c>
      <c r="I27" s="17">
        <v>0</v>
      </c>
      <c r="J27" s="18">
        <v>0</v>
      </c>
      <c r="K27" s="17">
        <v>0</v>
      </c>
      <c r="L27" s="18">
        <f t="shared" ref="L27" si="0">K27/E27</f>
        <v>0</v>
      </c>
      <c r="M27" s="17">
        <v>88.4</v>
      </c>
      <c r="N27" s="19">
        <v>0.39400000000000002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MICROCONTROLADORES</v>
      </c>
      <c r="B14" s="9" t="s">
        <v>39</v>
      </c>
      <c r="C14" s="9" t="str">
        <f>'1'!C14</f>
        <v>702-U</v>
      </c>
      <c r="D14" s="9" t="str">
        <f>'1'!D14</f>
        <v>IEME</v>
      </c>
      <c r="E14" s="9">
        <f>'1'!E14</f>
        <v>9</v>
      </c>
      <c r="F14" s="9">
        <v>33</v>
      </c>
      <c r="G14" s="9">
        <v>0</v>
      </c>
      <c r="H14" s="10">
        <f t="shared" ref="H14:H15" si="0">F14/E14</f>
        <v>3.6666666666666665</v>
      </c>
      <c r="I14" s="9">
        <f t="shared" ref="I14:I27" si="1">(E14-SUM(F14:G14))-K14</f>
        <v>-24</v>
      </c>
      <c r="J14" s="10">
        <f t="shared" ref="J14:J15" si="2">I14/E14</f>
        <v>-2.6666666666666665</v>
      </c>
      <c r="K14" s="9">
        <v>0</v>
      </c>
      <c r="L14" s="10">
        <f t="shared" ref="L14:L27" si="3">K14/E14</f>
        <v>0</v>
      </c>
      <c r="M14" s="9">
        <v>86</v>
      </c>
      <c r="N14" s="15">
        <v>0.62</v>
      </c>
    </row>
    <row r="15" spans="1:14" s="11" customFormat="1" x14ac:dyDescent="0.2">
      <c r="A15" s="9" t="str">
        <f>'1'!A15</f>
        <v>ELECTRICIDAD Y MAGNETISMO</v>
      </c>
      <c r="B15" s="9" t="s">
        <v>39</v>
      </c>
      <c r="C15" s="9" t="str">
        <f>'1'!C15</f>
        <v>202-A</v>
      </c>
      <c r="D15" s="9" t="str">
        <f>'1'!D15</f>
        <v>IEME</v>
      </c>
      <c r="E15" s="9">
        <f>'1'!E15</f>
        <v>29</v>
      </c>
      <c r="F15" s="9">
        <v>20</v>
      </c>
      <c r="G15" s="9">
        <v>0</v>
      </c>
      <c r="H15" s="10">
        <f t="shared" si="0"/>
        <v>0.68965517241379315</v>
      </c>
      <c r="I15" s="9">
        <f t="shared" si="1"/>
        <v>9</v>
      </c>
      <c r="J15" s="10">
        <f t="shared" si="2"/>
        <v>0.31034482758620691</v>
      </c>
      <c r="K15" s="9">
        <v>0</v>
      </c>
      <c r="L15" s="10">
        <f t="shared" si="3"/>
        <v>0</v>
      </c>
      <c r="M15" s="9">
        <v>85</v>
      </c>
      <c r="N15" s="15">
        <v>0.55000000000000004</v>
      </c>
    </row>
    <row r="16" spans="1:14" s="11" customFormat="1" x14ac:dyDescent="0.2">
      <c r="A16" s="9" t="str">
        <f>'1'!A16</f>
        <v>APLICACIONES INDUSTRIALES</v>
      </c>
      <c r="B16" s="9" t="s">
        <v>39</v>
      </c>
      <c r="C16" s="9" t="str">
        <f>'1'!C16</f>
        <v>ARRAS</v>
      </c>
      <c r="D16" s="9" t="str">
        <f>'1'!D16</f>
        <v>IEME</v>
      </c>
      <c r="E16" s="9">
        <f>'1'!E16</f>
        <v>4</v>
      </c>
      <c r="F16" s="9">
        <v>22</v>
      </c>
      <c r="G16" s="9">
        <v>3</v>
      </c>
      <c r="H16" s="10">
        <v>0.88</v>
      </c>
      <c r="I16" s="9">
        <v>1</v>
      </c>
      <c r="J16" s="10">
        <v>0.12</v>
      </c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ht="25.5" x14ac:dyDescent="0.2">
      <c r="A17" s="9" t="str">
        <f>'1'!A17</f>
        <v>ELECTRICIDAD Y ELECTRONICA INDUSTRIAL</v>
      </c>
      <c r="B17" s="9" t="s">
        <v>39</v>
      </c>
      <c r="C17" s="9" t="str">
        <f>'1'!C17</f>
        <v>201-B</v>
      </c>
      <c r="D17" s="9" t="str">
        <f>'1'!D17</f>
        <v>II</v>
      </c>
      <c r="E17" s="9">
        <f>'1'!E17</f>
        <v>22</v>
      </c>
      <c r="F17" s="9">
        <v>28</v>
      </c>
      <c r="G17" s="9">
        <v>4</v>
      </c>
      <c r="H17" s="10">
        <v>0.87</v>
      </c>
      <c r="I17" s="9">
        <f t="shared" si="1"/>
        <v>-10</v>
      </c>
      <c r="J17" s="10">
        <v>0.13</v>
      </c>
      <c r="K17" s="9">
        <v>0</v>
      </c>
      <c r="L17" s="10">
        <v>0</v>
      </c>
      <c r="M17" s="9">
        <v>73</v>
      </c>
      <c r="N17" s="15">
        <v>0.65</v>
      </c>
    </row>
    <row r="18" spans="1:14" s="11" customFormat="1" ht="25.5" x14ac:dyDescent="0.2">
      <c r="A18" s="9" t="str">
        <f>'1'!A18</f>
        <v>ELECTRICIDAD Y ELECTRONICA INDUSTRIAL</v>
      </c>
      <c r="B18" s="9" t="s">
        <v>39</v>
      </c>
      <c r="C18" s="9" t="str">
        <f>'1'!C18</f>
        <v>201-C</v>
      </c>
      <c r="D18" s="9" t="str">
        <f>'1'!D18</f>
        <v>II</v>
      </c>
      <c r="E18" s="9">
        <f>'1'!E18</f>
        <v>16</v>
      </c>
      <c r="F18" s="9">
        <v>13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88</v>
      </c>
      <c r="N18" s="15">
        <v>1</v>
      </c>
    </row>
    <row r="19" spans="1:14" s="11" customFormat="1" x14ac:dyDescent="0.2">
      <c r="A19" s="9">
        <f>'1'!A19</f>
        <v>0</v>
      </c>
      <c r="B19" s="9" t="s">
        <v>39</v>
      </c>
      <c r="C19" s="9">
        <f>'1'!C19</f>
        <v>0</v>
      </c>
      <c r="D19" s="9">
        <f>'1'!D19</f>
        <v>0</v>
      </c>
      <c r="E19" s="9">
        <f>'1'!E19</f>
        <v>0</v>
      </c>
      <c r="F19" s="9">
        <v>31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x14ac:dyDescent="0.2">
      <c r="A20" s="9">
        <f>'1'!A20</f>
        <v>0</v>
      </c>
      <c r="B20" s="9" t="s">
        <v>39</v>
      </c>
      <c r="C20" s="9">
        <f>'1'!C20</f>
        <v>0</v>
      </c>
      <c r="D20" s="9">
        <f>'1'!D20</f>
        <v>0</v>
      </c>
      <c r="E20" s="9">
        <f>'1'!E20</f>
        <v>0</v>
      </c>
      <c r="F20" s="9">
        <v>1</v>
      </c>
      <c r="G20" s="9">
        <v>0</v>
      </c>
      <c r="H20" s="10">
        <v>1</v>
      </c>
      <c r="I20" s="9">
        <v>0</v>
      </c>
      <c r="J20" s="10">
        <v>0</v>
      </c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148</v>
      </c>
      <c r="G27" s="17">
        <f>SUM(G14:G26)</f>
        <v>7</v>
      </c>
      <c r="H27" s="18">
        <f>SUM(F27:G27)/E27</f>
        <v>1.9375</v>
      </c>
      <c r="I27" s="17">
        <f t="shared" si="1"/>
        <v>-75</v>
      </c>
      <c r="J27" s="18">
        <v>0</v>
      </c>
      <c r="K27" s="17">
        <f>SUM(K14:K26)</f>
        <v>0</v>
      </c>
      <c r="L27" s="18">
        <f t="shared" si="3"/>
        <v>0</v>
      </c>
      <c r="M27" s="17">
        <f>AVERAGE(M14:M26)</f>
        <v>82.428571428571431</v>
      </c>
      <c r="N27" s="19">
        <f>AVERAGE(N14:N26)</f>
        <v>0.68428571428571427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2024-06-12T20:30:33Z</dcterms:modified>
  <cp:category/>
  <cp:contentStatus/>
</cp:coreProperties>
</file>